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jocou\Downloads\"/>
    </mc:Choice>
  </mc:AlternateContent>
  <xr:revisionPtr revIDLastSave="0" documentId="8_{BE20A60F-8924-4701-91C2-0C49AF1E0020}" xr6:coauthVersionLast="47" xr6:coauthVersionMax="47" xr10:uidLastSave="{00000000-0000-0000-0000-000000000000}"/>
  <bookViews>
    <workbookView xWindow="-110" yWindow="-110" windowWidth="19420" windowHeight="11500" xr2:uid="{EAE01DFE-97F2-4A06-B1D8-8BB37577854B}"/>
  </bookViews>
  <sheets>
    <sheet name="Overview" sheetId="1" r:id="rId1"/>
    <sheet name="How to use" sheetId="3" r:id="rId2"/>
    <sheet name="Summary of areas to work on" sheetId="2" r:id="rId3"/>
    <sheet name="Physical Health" sheetId="4" r:id="rId4"/>
    <sheet name="Support Relationships" sheetId="5" r:id="rId5"/>
    <sheet name="Positive Social Interaction" sheetId="6" r:id="rId6"/>
    <sheet name="Independent Functioning" sheetId="7" r:id="rId7"/>
    <sheet name="Choice" sheetId="8" r:id="rId8"/>
    <sheet name="Consistent and Predictable" sheetId="9" r:id="rId9"/>
    <sheet name="Physical Environment" sheetId="10" r:id="rId10"/>
    <sheet name="Meaningful activity" sheetId="11" r:id="rId11"/>
    <sheet name="Communication" sheetId="12" r:id="rId12"/>
    <sheet name="Effective Organisational" sheetId="13" r:id="rId13"/>
    <sheet name="Mindful workers" sheetId="14" r:id="rId14"/>
    <sheet name="Effective Management" sheetId="15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5" l="1"/>
  <c r="F16" i="15"/>
  <c r="E16" i="15"/>
  <c r="D16" i="15"/>
  <c r="G15" i="15"/>
  <c r="F15" i="15"/>
  <c r="E15" i="15"/>
  <c r="D15" i="15"/>
  <c r="G14" i="15"/>
  <c r="F14" i="15"/>
  <c r="E14" i="15"/>
  <c r="D14" i="15"/>
  <c r="G13" i="15"/>
  <c r="F13" i="15"/>
  <c r="E13" i="15"/>
  <c r="D13" i="15"/>
  <c r="G12" i="15"/>
  <c r="F12" i="15"/>
  <c r="E12" i="15"/>
  <c r="D12" i="15"/>
  <c r="G11" i="15"/>
  <c r="F11" i="15"/>
  <c r="E11" i="15"/>
  <c r="D11" i="15"/>
  <c r="G10" i="15"/>
  <c r="F10" i="15"/>
  <c r="E10" i="15"/>
  <c r="D10" i="15"/>
  <c r="G9" i="15"/>
  <c r="F9" i="15"/>
  <c r="E9" i="15"/>
  <c r="D9" i="15"/>
  <c r="G8" i="15"/>
  <c r="F8" i="15"/>
  <c r="E8" i="15"/>
  <c r="D8" i="15"/>
  <c r="G7" i="15"/>
  <c r="F7" i="15"/>
  <c r="E7" i="15"/>
  <c r="D7" i="15"/>
  <c r="G6" i="15"/>
  <c r="F6" i="15"/>
  <c r="E6" i="15"/>
  <c r="D6" i="15"/>
  <c r="G5" i="15"/>
  <c r="F5" i="15"/>
  <c r="E5" i="15"/>
  <c r="D5" i="15"/>
  <c r="G4" i="15"/>
  <c r="F4" i="15"/>
  <c r="E4" i="15"/>
  <c r="D4" i="15"/>
  <c r="G3" i="15"/>
  <c r="F3" i="15"/>
  <c r="E3" i="15"/>
  <c r="D3" i="15"/>
  <c r="G16" i="14"/>
  <c r="F16" i="14"/>
  <c r="E16" i="14"/>
  <c r="D16" i="14"/>
  <c r="G15" i="14"/>
  <c r="F15" i="14"/>
  <c r="E15" i="14"/>
  <c r="D15" i="14"/>
  <c r="G14" i="14"/>
  <c r="F14" i="14"/>
  <c r="E14" i="14"/>
  <c r="D14" i="14"/>
  <c r="G13" i="14"/>
  <c r="F13" i="14"/>
  <c r="E13" i="14"/>
  <c r="D13" i="14"/>
  <c r="G12" i="14"/>
  <c r="F12" i="14"/>
  <c r="E12" i="14"/>
  <c r="D12" i="14"/>
  <c r="G11" i="14"/>
  <c r="F11" i="14"/>
  <c r="E11" i="14"/>
  <c r="D11" i="14"/>
  <c r="G10" i="14"/>
  <c r="F10" i="14"/>
  <c r="E10" i="14"/>
  <c r="D10" i="14"/>
  <c r="G9" i="14"/>
  <c r="F9" i="14"/>
  <c r="E9" i="14"/>
  <c r="D9" i="14"/>
  <c r="G8" i="14"/>
  <c r="F8" i="14"/>
  <c r="E8" i="14"/>
  <c r="D8" i="14"/>
  <c r="G7" i="14"/>
  <c r="F7" i="14"/>
  <c r="E7" i="14"/>
  <c r="D7" i="14"/>
  <c r="G6" i="14"/>
  <c r="F6" i="14"/>
  <c r="E6" i="14"/>
  <c r="D6" i="14"/>
  <c r="G5" i="14"/>
  <c r="F5" i="14"/>
  <c r="E5" i="14"/>
  <c r="D5" i="14"/>
  <c r="G4" i="14"/>
  <c r="F4" i="14"/>
  <c r="E4" i="14"/>
  <c r="D4" i="14"/>
  <c r="G3" i="14"/>
  <c r="F3" i="14"/>
  <c r="E3" i="14"/>
  <c r="D3" i="14"/>
  <c r="G16" i="13"/>
  <c r="F16" i="13"/>
  <c r="E16" i="13"/>
  <c r="D16" i="13"/>
  <c r="G15" i="13"/>
  <c r="F15" i="13"/>
  <c r="E15" i="13"/>
  <c r="D15" i="13"/>
  <c r="G14" i="13"/>
  <c r="F14" i="13"/>
  <c r="E14" i="13"/>
  <c r="D14" i="13"/>
  <c r="G13" i="13"/>
  <c r="F13" i="13"/>
  <c r="E13" i="13"/>
  <c r="D13" i="13"/>
  <c r="G12" i="13"/>
  <c r="F12" i="13"/>
  <c r="E12" i="13"/>
  <c r="D12" i="13"/>
  <c r="G11" i="13"/>
  <c r="F11" i="13"/>
  <c r="E11" i="13"/>
  <c r="D11" i="13"/>
  <c r="G10" i="13"/>
  <c r="F10" i="13"/>
  <c r="E10" i="13"/>
  <c r="D10" i="13"/>
  <c r="G9" i="13"/>
  <c r="F9" i="13"/>
  <c r="E9" i="13"/>
  <c r="D9" i="13"/>
  <c r="G8" i="13"/>
  <c r="F8" i="13"/>
  <c r="E8" i="13"/>
  <c r="D8" i="13"/>
  <c r="G7" i="13"/>
  <c r="F7" i="13"/>
  <c r="E7" i="13"/>
  <c r="D7" i="13"/>
  <c r="G6" i="13"/>
  <c r="F6" i="13"/>
  <c r="E6" i="13"/>
  <c r="D6" i="13"/>
  <c r="G5" i="13"/>
  <c r="F5" i="13"/>
  <c r="E5" i="13"/>
  <c r="D5" i="13"/>
  <c r="G4" i="13"/>
  <c r="F4" i="13"/>
  <c r="E4" i="13"/>
  <c r="D4" i="13"/>
  <c r="G3" i="13"/>
  <c r="F3" i="13"/>
  <c r="E3" i="13"/>
  <c r="D3" i="13"/>
  <c r="G16" i="12"/>
  <c r="F16" i="12"/>
  <c r="E16" i="12"/>
  <c r="D16" i="12"/>
  <c r="G15" i="12"/>
  <c r="F15" i="12"/>
  <c r="E15" i="12"/>
  <c r="D15" i="12"/>
  <c r="G14" i="12"/>
  <c r="F14" i="12"/>
  <c r="E14" i="12"/>
  <c r="D14" i="12"/>
  <c r="G13" i="12"/>
  <c r="F13" i="12"/>
  <c r="E13" i="12"/>
  <c r="D13" i="12"/>
  <c r="G12" i="12"/>
  <c r="F12" i="12"/>
  <c r="E12" i="12"/>
  <c r="D12" i="12"/>
  <c r="G11" i="12"/>
  <c r="F11" i="12"/>
  <c r="E11" i="12"/>
  <c r="D11" i="12"/>
  <c r="G10" i="12"/>
  <c r="F10" i="12"/>
  <c r="E10" i="12"/>
  <c r="D10" i="12"/>
  <c r="G9" i="12"/>
  <c r="F9" i="12"/>
  <c r="E9" i="12"/>
  <c r="D9" i="12"/>
  <c r="G8" i="12"/>
  <c r="F8" i="12"/>
  <c r="E8" i="12"/>
  <c r="D8" i="12"/>
  <c r="G7" i="12"/>
  <c r="F7" i="12"/>
  <c r="E7" i="12"/>
  <c r="D7" i="12"/>
  <c r="G6" i="12"/>
  <c r="F6" i="12"/>
  <c r="E6" i="12"/>
  <c r="D6" i="12"/>
  <c r="G5" i="12"/>
  <c r="F5" i="12"/>
  <c r="E5" i="12"/>
  <c r="D5" i="12"/>
  <c r="G4" i="12"/>
  <c r="F4" i="12"/>
  <c r="E4" i="12"/>
  <c r="D4" i="12"/>
  <c r="G3" i="12"/>
  <c r="F3" i="12"/>
  <c r="E3" i="12"/>
  <c r="D3" i="12"/>
  <c r="G16" i="11"/>
  <c r="F16" i="11"/>
  <c r="E16" i="11"/>
  <c r="D16" i="11"/>
  <c r="G15" i="11"/>
  <c r="F15" i="11"/>
  <c r="E15" i="11"/>
  <c r="D15" i="11"/>
  <c r="G14" i="11"/>
  <c r="F14" i="11"/>
  <c r="E14" i="11"/>
  <c r="D14" i="11"/>
  <c r="G13" i="11"/>
  <c r="F13" i="11"/>
  <c r="E13" i="11"/>
  <c r="D13" i="11"/>
  <c r="G12" i="11"/>
  <c r="F12" i="11"/>
  <c r="E12" i="11"/>
  <c r="D12" i="11"/>
  <c r="G11" i="11"/>
  <c r="F11" i="11"/>
  <c r="E11" i="11"/>
  <c r="D11" i="11"/>
  <c r="G10" i="11"/>
  <c r="F10" i="11"/>
  <c r="E10" i="11"/>
  <c r="D10" i="11"/>
  <c r="G9" i="11"/>
  <c r="F9" i="11"/>
  <c r="E9" i="11"/>
  <c r="D9" i="11"/>
  <c r="G8" i="11"/>
  <c r="F8" i="11"/>
  <c r="E8" i="11"/>
  <c r="D8" i="11"/>
  <c r="G7" i="11"/>
  <c r="F7" i="11"/>
  <c r="E7" i="11"/>
  <c r="D7" i="11"/>
  <c r="G6" i="11"/>
  <c r="F6" i="11"/>
  <c r="E6" i="11"/>
  <c r="D6" i="11"/>
  <c r="G5" i="11"/>
  <c r="F5" i="11"/>
  <c r="E5" i="11"/>
  <c r="D5" i="11"/>
  <c r="G4" i="11"/>
  <c r="F4" i="11"/>
  <c r="E4" i="11"/>
  <c r="D4" i="11"/>
  <c r="G3" i="11"/>
  <c r="F3" i="11"/>
  <c r="E3" i="11"/>
  <c r="D3" i="11"/>
  <c r="G16" i="10"/>
  <c r="F16" i="10"/>
  <c r="E16" i="10"/>
  <c r="D16" i="10"/>
  <c r="G15" i="10"/>
  <c r="F15" i="10"/>
  <c r="E15" i="10"/>
  <c r="D15" i="10"/>
  <c r="G14" i="10"/>
  <c r="F14" i="10"/>
  <c r="E14" i="10"/>
  <c r="D14" i="10"/>
  <c r="G13" i="10"/>
  <c r="F13" i="10"/>
  <c r="E13" i="10"/>
  <c r="D13" i="10"/>
  <c r="G12" i="10"/>
  <c r="F12" i="10"/>
  <c r="E12" i="10"/>
  <c r="D12" i="10"/>
  <c r="G11" i="10"/>
  <c r="F11" i="10"/>
  <c r="E11" i="10"/>
  <c r="D11" i="10"/>
  <c r="G10" i="10"/>
  <c r="F10" i="10"/>
  <c r="E10" i="10"/>
  <c r="D10" i="10"/>
  <c r="G9" i="10"/>
  <c r="F9" i="10"/>
  <c r="E9" i="10"/>
  <c r="D9" i="10"/>
  <c r="G8" i="10"/>
  <c r="F8" i="10"/>
  <c r="E8" i="10"/>
  <c r="D8" i="10"/>
  <c r="G7" i="10"/>
  <c r="F7" i="10"/>
  <c r="E7" i="10"/>
  <c r="D7" i="10"/>
  <c r="G6" i="10"/>
  <c r="F6" i="10"/>
  <c r="E6" i="10"/>
  <c r="D6" i="10"/>
  <c r="G5" i="10"/>
  <c r="F5" i="10"/>
  <c r="E5" i="10"/>
  <c r="D5" i="10"/>
  <c r="G4" i="10"/>
  <c r="F4" i="10"/>
  <c r="E4" i="10"/>
  <c r="D4" i="10"/>
  <c r="G3" i="10"/>
  <c r="F3" i="10"/>
  <c r="E3" i="10"/>
  <c r="D3" i="10"/>
  <c r="G16" i="9"/>
  <c r="F16" i="9"/>
  <c r="E16" i="9"/>
  <c r="D16" i="9"/>
  <c r="G15" i="9"/>
  <c r="F15" i="9"/>
  <c r="E15" i="9"/>
  <c r="D15" i="9"/>
  <c r="G14" i="9"/>
  <c r="F14" i="9"/>
  <c r="E14" i="9"/>
  <c r="D14" i="9"/>
  <c r="G13" i="9"/>
  <c r="F13" i="9"/>
  <c r="E13" i="9"/>
  <c r="D13" i="9"/>
  <c r="G12" i="9"/>
  <c r="F12" i="9"/>
  <c r="E12" i="9"/>
  <c r="D12" i="9"/>
  <c r="G11" i="9"/>
  <c r="F11" i="9"/>
  <c r="E11" i="9"/>
  <c r="D11" i="9"/>
  <c r="G10" i="9"/>
  <c r="F10" i="9"/>
  <c r="E10" i="9"/>
  <c r="D10" i="9"/>
  <c r="G9" i="9"/>
  <c r="F9" i="9"/>
  <c r="E9" i="9"/>
  <c r="D9" i="9"/>
  <c r="G8" i="9"/>
  <c r="F8" i="9"/>
  <c r="E8" i="9"/>
  <c r="D8" i="9"/>
  <c r="G7" i="9"/>
  <c r="F7" i="9"/>
  <c r="E7" i="9"/>
  <c r="D7" i="9"/>
  <c r="G6" i="9"/>
  <c r="F6" i="9"/>
  <c r="E6" i="9"/>
  <c r="D6" i="9"/>
  <c r="G5" i="9"/>
  <c r="F5" i="9"/>
  <c r="E5" i="9"/>
  <c r="D5" i="9"/>
  <c r="G4" i="9"/>
  <c r="F4" i="9"/>
  <c r="E4" i="9"/>
  <c r="D4" i="9"/>
  <c r="G3" i="9"/>
  <c r="F3" i="9"/>
  <c r="E3" i="9"/>
  <c r="D3" i="9"/>
  <c r="G16" i="8"/>
  <c r="F16" i="8"/>
  <c r="E16" i="8"/>
  <c r="D16" i="8"/>
  <c r="G15" i="8"/>
  <c r="F15" i="8"/>
  <c r="E15" i="8"/>
  <c r="D15" i="8"/>
  <c r="G14" i="8"/>
  <c r="F14" i="8"/>
  <c r="E14" i="8"/>
  <c r="D14" i="8"/>
  <c r="G13" i="8"/>
  <c r="F13" i="8"/>
  <c r="E13" i="8"/>
  <c r="D13" i="8"/>
  <c r="G12" i="8"/>
  <c r="F12" i="8"/>
  <c r="E12" i="8"/>
  <c r="D12" i="8"/>
  <c r="G11" i="8"/>
  <c r="F11" i="8"/>
  <c r="E11" i="8"/>
  <c r="D11" i="8"/>
  <c r="G10" i="8"/>
  <c r="F10" i="8"/>
  <c r="E10" i="8"/>
  <c r="D10" i="8"/>
  <c r="G9" i="8"/>
  <c r="F9" i="8"/>
  <c r="E9" i="8"/>
  <c r="D9" i="8"/>
  <c r="G8" i="8"/>
  <c r="F8" i="8"/>
  <c r="E8" i="8"/>
  <c r="D8" i="8"/>
  <c r="G7" i="8"/>
  <c r="F7" i="8"/>
  <c r="E7" i="8"/>
  <c r="D7" i="8"/>
  <c r="G6" i="8"/>
  <c r="F6" i="8"/>
  <c r="E6" i="8"/>
  <c r="D6" i="8"/>
  <c r="G5" i="8"/>
  <c r="F5" i="8"/>
  <c r="E5" i="8"/>
  <c r="D5" i="8"/>
  <c r="G4" i="8"/>
  <c r="F4" i="8"/>
  <c r="E4" i="8"/>
  <c r="D4" i="8"/>
  <c r="G3" i="8"/>
  <c r="F3" i="8"/>
  <c r="E3" i="8"/>
  <c r="D3" i="8"/>
  <c r="G16" i="7"/>
  <c r="F16" i="7"/>
  <c r="E16" i="7"/>
  <c r="D16" i="7"/>
  <c r="G15" i="7"/>
  <c r="F15" i="7"/>
  <c r="E15" i="7"/>
  <c r="D15" i="7"/>
  <c r="G14" i="7"/>
  <c r="F14" i="7"/>
  <c r="E14" i="7"/>
  <c r="D14" i="7"/>
  <c r="G13" i="7"/>
  <c r="F13" i="7"/>
  <c r="E13" i="7"/>
  <c r="D13" i="7"/>
  <c r="G12" i="7"/>
  <c r="F12" i="7"/>
  <c r="E12" i="7"/>
  <c r="D12" i="7"/>
  <c r="G11" i="7"/>
  <c r="F11" i="7"/>
  <c r="E11" i="7"/>
  <c r="D11" i="7"/>
  <c r="G10" i="7"/>
  <c r="F10" i="7"/>
  <c r="E10" i="7"/>
  <c r="D10" i="7"/>
  <c r="G9" i="7"/>
  <c r="F9" i="7"/>
  <c r="E9" i="7"/>
  <c r="D9" i="7"/>
  <c r="G8" i="7"/>
  <c r="F8" i="7"/>
  <c r="E8" i="7"/>
  <c r="D8" i="7"/>
  <c r="G7" i="7"/>
  <c r="F7" i="7"/>
  <c r="E7" i="7"/>
  <c r="D7" i="7"/>
  <c r="G6" i="7"/>
  <c r="F6" i="7"/>
  <c r="E6" i="7"/>
  <c r="D6" i="7"/>
  <c r="G5" i="7"/>
  <c r="F5" i="7"/>
  <c r="E5" i="7"/>
  <c r="D5" i="7"/>
  <c r="G4" i="7"/>
  <c r="F4" i="7"/>
  <c r="E4" i="7"/>
  <c r="D4" i="7"/>
  <c r="G3" i="7"/>
  <c r="F3" i="7"/>
  <c r="E3" i="7"/>
  <c r="D3" i="7"/>
  <c r="G16" i="6"/>
  <c r="F16" i="6"/>
  <c r="E16" i="6"/>
  <c r="D16" i="6"/>
  <c r="G15" i="6"/>
  <c r="F15" i="6"/>
  <c r="E15" i="6"/>
  <c r="D15" i="6"/>
  <c r="G14" i="6"/>
  <c r="F14" i="6"/>
  <c r="E14" i="6"/>
  <c r="D14" i="6"/>
  <c r="G13" i="6"/>
  <c r="F13" i="6"/>
  <c r="E13" i="6"/>
  <c r="D13" i="6"/>
  <c r="G12" i="6"/>
  <c r="F12" i="6"/>
  <c r="E12" i="6"/>
  <c r="D12" i="6"/>
  <c r="G11" i="6"/>
  <c r="F11" i="6"/>
  <c r="E11" i="6"/>
  <c r="D11" i="6"/>
  <c r="G10" i="6"/>
  <c r="F10" i="6"/>
  <c r="E10" i="6"/>
  <c r="D10" i="6"/>
  <c r="G9" i="6"/>
  <c r="F9" i="6"/>
  <c r="E9" i="6"/>
  <c r="D9" i="6"/>
  <c r="G8" i="6"/>
  <c r="F8" i="6"/>
  <c r="E8" i="6"/>
  <c r="D8" i="6"/>
  <c r="G7" i="6"/>
  <c r="F7" i="6"/>
  <c r="E7" i="6"/>
  <c r="D7" i="6"/>
  <c r="G6" i="6"/>
  <c r="F6" i="6"/>
  <c r="E6" i="6"/>
  <c r="D6" i="6"/>
  <c r="G5" i="6"/>
  <c r="F5" i="6"/>
  <c r="E5" i="6"/>
  <c r="D5" i="6"/>
  <c r="G4" i="6"/>
  <c r="F4" i="6"/>
  <c r="E4" i="6"/>
  <c r="D4" i="6"/>
  <c r="G3" i="6"/>
  <c r="F3" i="6"/>
  <c r="E3" i="6"/>
  <c r="D3" i="6"/>
  <c r="G16" i="5"/>
  <c r="F16" i="5"/>
  <c r="E16" i="5"/>
  <c r="D16" i="5"/>
  <c r="G15" i="5"/>
  <c r="F15" i="5"/>
  <c r="E15" i="5"/>
  <c r="D15" i="5"/>
  <c r="G14" i="5"/>
  <c r="F14" i="5"/>
  <c r="E14" i="5"/>
  <c r="D14" i="5"/>
  <c r="G13" i="5"/>
  <c r="F13" i="5"/>
  <c r="E13" i="5"/>
  <c r="D13" i="5"/>
  <c r="G12" i="5"/>
  <c r="F12" i="5"/>
  <c r="E12" i="5"/>
  <c r="D12" i="5"/>
  <c r="G11" i="5"/>
  <c r="F11" i="5"/>
  <c r="E11" i="5"/>
  <c r="D11" i="5"/>
  <c r="G10" i="5"/>
  <c r="F10" i="5"/>
  <c r="E10" i="5"/>
  <c r="D10" i="5"/>
  <c r="G9" i="5"/>
  <c r="F9" i="5"/>
  <c r="E9" i="5"/>
  <c r="D9" i="5"/>
  <c r="G8" i="5"/>
  <c r="F8" i="5"/>
  <c r="E8" i="5"/>
  <c r="D8" i="5"/>
  <c r="G7" i="5"/>
  <c r="F7" i="5"/>
  <c r="E7" i="5"/>
  <c r="D7" i="5"/>
  <c r="G6" i="5"/>
  <c r="F6" i="5"/>
  <c r="E6" i="5"/>
  <c r="D6" i="5"/>
  <c r="G5" i="5"/>
  <c r="F5" i="5"/>
  <c r="E5" i="5"/>
  <c r="D5" i="5"/>
  <c r="G4" i="5"/>
  <c r="F4" i="5"/>
  <c r="E4" i="5"/>
  <c r="D4" i="5"/>
  <c r="G3" i="5"/>
  <c r="F3" i="5"/>
  <c r="E3" i="5"/>
  <c r="D3" i="5"/>
  <c r="G4" i="4"/>
  <c r="G5" i="4"/>
  <c r="G6" i="4"/>
  <c r="G7" i="4"/>
  <c r="G8" i="4"/>
  <c r="G9" i="4"/>
  <c r="G10" i="4"/>
  <c r="G11" i="4"/>
  <c r="G12" i="4"/>
  <c r="G13" i="4"/>
  <c r="G14" i="4"/>
  <c r="G15" i="4"/>
  <c r="G16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G3" i="4"/>
  <c r="F3" i="4"/>
  <c r="E3" i="4"/>
  <c r="D3" i="4"/>
  <c r="H2" i="13" l="1"/>
  <c r="D12" i="2" s="1"/>
  <c r="H2" i="6"/>
  <c r="D5" i="2" s="1"/>
  <c r="H2" i="15"/>
  <c r="D14" i="2" s="1"/>
  <c r="H2" i="14"/>
  <c r="D13" i="2" s="1"/>
  <c r="H2" i="12"/>
  <c r="D11" i="2" s="1"/>
  <c r="H2" i="11"/>
  <c r="D10" i="2" s="1"/>
  <c r="H2" i="10"/>
  <c r="D9" i="2" s="1"/>
  <c r="H2" i="9"/>
  <c r="D8" i="2" s="1"/>
  <c r="H2" i="8"/>
  <c r="D7" i="2" s="1"/>
  <c r="H2" i="7"/>
  <c r="D6" i="2" s="1"/>
  <c r="H2" i="5"/>
  <c r="D4" i="2" s="1"/>
  <c r="H2" i="4"/>
  <c r="D3" i="2" s="1"/>
  <c r="G11" i="2" l="1"/>
  <c r="G3" i="2"/>
  <c r="G10" i="2"/>
  <c r="F3" i="2"/>
  <c r="G9" i="2"/>
  <c r="F9" i="2"/>
  <c r="F8" i="2"/>
  <c r="F7" i="2"/>
  <c r="G8" i="2"/>
  <c r="G14" i="2"/>
  <c r="G7" i="2"/>
  <c r="D2" i="2"/>
  <c r="F13" i="2"/>
  <c r="F12" i="2"/>
  <c r="G6" i="2"/>
  <c r="F10" i="2"/>
  <c r="F14" i="2"/>
  <c r="G13" i="2"/>
  <c r="F11" i="2"/>
  <c r="F6" i="2"/>
  <c r="G5" i="2"/>
  <c r="F5" i="2"/>
  <c r="G12" i="2"/>
  <c r="D1" i="2"/>
  <c r="F4" i="2"/>
  <c r="G4" i="2"/>
  <c r="E5" i="2" l="1"/>
  <c r="E8" i="2"/>
  <c r="E7" i="2"/>
  <c r="E6" i="2"/>
  <c r="E13" i="2"/>
  <c r="E10" i="2"/>
  <c r="E4" i="2"/>
  <c r="E9" i="2"/>
  <c r="E14" i="2"/>
  <c r="E12" i="2"/>
  <c r="E11" i="2"/>
  <c r="E3" i="2"/>
</calcChain>
</file>

<file path=xl/sharedStrings.xml><?xml version="1.0" encoding="utf-8"?>
<sst xmlns="http://schemas.openxmlformats.org/spreadsheetml/2006/main" count="149" uniqueCount="138">
  <si>
    <t>It is not an inspection tool.</t>
  </si>
  <si>
    <t>People are supported to eat, drink, move, and rest in ways that suit their individual needs.</t>
  </si>
  <si>
    <t>Physical discomfort or pain is actively explored when someone appears distressed.</t>
  </si>
  <si>
    <t>Health routines (medication, appointments, sleep) are consistent and person-centred.</t>
  </si>
  <si>
    <t>Staff understand how physical wellbeing affects emotional regulation.</t>
  </si>
  <si>
    <t>Important relationships are identified and actively supported.</t>
  </si>
  <si>
    <t>People are helped to stay connected with family, friends, and community.</t>
  </si>
  <si>
    <t>New relationships are encouraged in safe and meaningful ways.</t>
  </si>
  <si>
    <t>Staff recognise relationships as central to wellbeing.</t>
  </si>
  <si>
    <t>Staff regularly engage in warm, genuine interactions (not just task-focused support).</t>
  </si>
  <si>
    <t>People experience shared moments of enjoyment each day.</t>
  </si>
  <si>
    <t>Staff are emotionally present, not just physically present.</t>
  </si>
  <si>
    <t>Interaction styles are respectful and attuned.</t>
  </si>
  <si>
    <t>People are supported to do as much for themselves as possible.</t>
  </si>
  <si>
    <t>Tasks are broken down and prompted rather than taken over.</t>
  </si>
  <si>
    <t>Effort is encouraged, not rushed.</t>
  </si>
  <si>
    <t>Independence is celebrated, even in small steps.</t>
  </si>
  <si>
    <t>People are offered meaningful choices throughout their day.</t>
  </si>
  <si>
    <t>Choices are communicated in accessible ways.</t>
  </si>
  <si>
    <t>Preferences are respected, even when they differ from staff routines.</t>
  </si>
  <si>
    <t>Choice is embedded in everyday moments, not just big decisions.</t>
  </si>
  <si>
    <t>Routines are clear and reliable.</t>
  </si>
  <si>
    <t>Changes are communicated in advance where possible.</t>
  </si>
  <si>
    <t>Staff approaches are consistent across shifts.</t>
  </si>
  <si>
    <t>Expectations are predictable and fair.</t>
  </si>
  <si>
    <t>Spaces are calm, safe, and supportive of sensory needs.</t>
  </si>
  <si>
    <t>Lighting, noise, and layout are thoughtfully considered.</t>
  </si>
  <si>
    <t>People have access to personal and private spaces.</t>
  </si>
  <si>
    <t>The environment reflects the people who live there.</t>
  </si>
  <si>
    <t>Activities reflect individual interests and strengths.</t>
  </si>
  <si>
    <t>People have opportunities for purpose, not just occupation.</t>
  </si>
  <si>
    <t>Community access is actively supported.</t>
  </si>
  <si>
    <t>Days feel meaningful rather than repetitive.</t>
  </si>
  <si>
    <t>Communication methods are consistent across staff.</t>
  </si>
  <si>
    <t>People are supported to express needs, feelings, and choices.</t>
  </si>
  <si>
    <t>Staff take time to understand communication beyond words.</t>
  </si>
  <si>
    <t>Communication support is personalised.</t>
  </si>
  <si>
    <t>Policies support person-centred practice (not just compliance).</t>
  </si>
  <si>
    <t>Staff feel supported by systems, not constrained by them.</t>
  </si>
  <si>
    <t>Values are visible in everyday decisions.</t>
  </si>
  <si>
    <t>Organisational processes enable good support.</t>
  </si>
  <si>
    <t>Staff reflect on their own emotions and responses.</t>
  </si>
  <si>
    <t>Learning is ongoing and encouraged.</t>
  </si>
  <si>
    <t>Staff feel psychologically safe to ask for help.</t>
  </si>
  <si>
    <t>Practice is thoughtful rather than reactive.</t>
  </si>
  <si>
    <t>Supervision is regular and meaningful.</t>
  </si>
  <si>
    <t>Leaders are visible and approachable.</t>
  </si>
  <si>
    <t>Staff receive coaching in real situations.</t>
  </si>
  <si>
    <t>Management models the values they expect from others.</t>
  </si>
  <si>
    <t>Rarely true</t>
  </si>
  <si>
    <t>Sometimes true</t>
  </si>
  <si>
    <t>Mostly true</t>
  </si>
  <si>
    <t>Consistently true</t>
  </si>
  <si>
    <t>Physical Health</t>
  </si>
  <si>
    <t>Support to Establish and Maintain Relationships</t>
  </si>
  <si>
    <t>Positive Social Interaction</t>
  </si>
  <si>
    <t>Encouragement of Independent Functioning</t>
  </si>
  <si>
    <t>Choice</t>
  </si>
  <si>
    <t>Consistent and Predictable Environments</t>
  </si>
  <si>
    <t>Physical Environment</t>
  </si>
  <si>
    <t>Meaningful Activity</t>
  </si>
  <si>
    <t>Communication</t>
  </si>
  <si>
    <t>Effective Organisational Context</t>
  </si>
  <si>
    <t>Mindful and Skilled Workers</t>
  </si>
  <si>
    <t>Effective Management and Support</t>
  </si>
  <si>
    <t>Summary</t>
  </si>
  <si>
    <t>This resource is designed to help you reflect on how well your current environment supports wellbeing, independence, meaningful activity, and quality of life.</t>
  </si>
  <si>
    <t>It is not a test.</t>
  </si>
  <si>
    <t>It is a learning tool to support honest reflection, shared understanding, and practical next steps.</t>
  </si>
  <si>
    <t>You can use it:</t>
  </si>
  <si>
    <t>Individually</t>
  </si>
  <si>
    <t>With your team</t>
  </si>
  <si>
    <t>In supervision</t>
  </si>
  <si>
    <t>As part of service development</t>
  </si>
  <si>
    <t>Add or edit statements to reflect your setting</t>
  </si>
  <si>
    <t>Rate your current environment</t>
  </si>
  <si>
    <t>Capture reflections</t>
  </si>
  <si>
    <t>The statements provided are simply starting points.</t>
  </si>
  <si>
    <t>You are encouraged to adapt them or create your own so the tool reflects what really matters in your service.</t>
  </si>
  <si>
    <t>Once ratings are complete, the Summary page will automatically:</t>
  </si>
  <si>
    <t>Calculate percentage scores for each domain</t>
  </si>
  <si>
    <t>Display results in a bar chart</t>
  </si>
  <si>
    <t>Highlight your two lowest scoring domains as priority areas</t>
  </si>
  <si>
    <t>Small, achievable changes made consistently often have the greatest impact.</t>
  </si>
  <si>
    <t xml:space="preserve">The tool is based on 12 key Capable Environment domains. Each domain has it's own tab where you can: </t>
  </si>
  <si>
    <t>Lower scores are not failures, they highlight opportunities for development.</t>
  </si>
  <si>
    <t>Navigation</t>
  </si>
  <si>
    <t>You can move easily between sections of the tool:</t>
  </si>
  <si>
    <t>From the Summary page, use the buttons to open each individual domain.</t>
  </si>
  <si>
    <t>This allows you to move freely between reflection and overview as you work.</t>
  </si>
  <si>
    <t>Using this tool well</t>
  </si>
  <si>
    <t>This tool works best when:</t>
  </si>
  <si>
    <t>Ratings are honest rather than optimistic</t>
  </si>
  <si>
    <t>Reflections are grounded in everyday practice</t>
  </si>
  <si>
    <t>Teams agree one or two small actions rather than large plans</t>
  </si>
  <si>
    <t>Capable Environments develop over time.</t>
  </si>
  <si>
    <t>From here, you can:</t>
  </si>
  <si>
    <t>Navigate to each domain</t>
  </si>
  <si>
    <t>Return to the summary at any time</t>
  </si>
  <si>
    <t>View your overall results once ratings are complete</t>
  </si>
  <si>
    <t>Click into each domain tab (for example: Physical Health, Communication, Meaningful Activity).</t>
  </si>
  <si>
    <t>On every domain page you will find:</t>
  </si>
  <si>
    <t>Example statements (which you can edit or replace)</t>
  </si>
  <si>
    <t>Space to add your own statements</t>
  </si>
  <si>
    <t>Rating columns</t>
  </si>
  <si>
    <t>Your setting</t>
  </si>
  <si>
    <t>The people you support</t>
  </si>
  <si>
    <t>Your team’s priorities</t>
  </si>
  <si>
    <t xml:space="preserve">The statements are provided as initial ideas only. Please customise them so they reflect: </t>
  </si>
  <si>
    <t>For every statement, select the rating that best reflects your current environment.</t>
  </si>
  <si>
    <t>You may also record reflections or examples to explain your ratings.</t>
  </si>
  <si>
    <t>Be honest rather than hopeful, this tool supports learning, not judgement.</t>
  </si>
  <si>
    <t>Here you will see:</t>
  </si>
  <si>
    <t>Percentage scores for each domain</t>
  </si>
  <si>
    <t>A bar chart showing your overall profile</t>
  </si>
  <si>
    <t>Two domains automatically highlighted as priority areas</t>
  </si>
  <si>
    <t>They provide a helpful starting point for discussion and action planning.</t>
  </si>
  <si>
    <t>Use your identified priority areas to decide:</t>
  </si>
  <si>
    <t>One or two domains to focus on</t>
  </si>
  <si>
    <t>One small change to try</t>
  </si>
  <si>
    <t>Who will support this</t>
  </si>
  <si>
    <t>When you will review progress</t>
  </si>
  <si>
    <t>Small changes, applied consistently, are often more effective than large plans.</t>
  </si>
  <si>
    <t>We recommend revisiting this tool every few months to:</t>
  </si>
  <si>
    <t>Track progress</t>
  </si>
  <si>
    <t>Reflect on changes</t>
  </si>
  <si>
    <t>Update priorities</t>
  </si>
  <si>
    <t>Capable Environments are built over time.</t>
  </si>
  <si>
    <r>
      <t xml:space="preserve">From every domain page, use the button to return to the </t>
    </r>
    <r>
      <rPr>
        <b/>
        <sz val="12"/>
        <color theme="1"/>
        <rFont val="Century Gothic"/>
        <family val="2"/>
      </rPr>
      <t>Summary of areas to work on</t>
    </r>
    <r>
      <rPr>
        <sz val="12"/>
        <color theme="1"/>
        <rFont val="Century Gothic"/>
        <family val="2"/>
      </rPr>
      <t>.</t>
    </r>
  </si>
  <si>
    <r>
      <t xml:space="preserve">Begin on the </t>
    </r>
    <r>
      <rPr>
        <b/>
        <sz val="12"/>
        <color theme="1"/>
        <rFont val="Century Gothic"/>
        <family val="2"/>
      </rPr>
      <t>Summary of areas to work on</t>
    </r>
    <r>
      <rPr>
        <sz val="12"/>
        <color theme="1"/>
        <rFont val="Century Gothic"/>
        <family val="2"/>
      </rPr>
      <t xml:space="preserve"> tab.</t>
    </r>
  </si>
  <si>
    <r>
      <t xml:space="preserve">Once you have completed all domains, return to the </t>
    </r>
    <r>
      <rPr>
        <b/>
        <sz val="12"/>
        <color theme="1"/>
        <rFont val="Century Gothic"/>
        <family val="2"/>
      </rPr>
      <t>Summary of areas to work on</t>
    </r>
    <r>
      <rPr>
        <sz val="12"/>
        <color theme="1"/>
        <rFont val="Century Gothic"/>
        <family val="2"/>
      </rPr>
      <t>.</t>
    </r>
  </si>
  <si>
    <t>Step 1: Start on the Summary page</t>
  </si>
  <si>
    <t>Step 2: Visit each domain page</t>
  </si>
  <si>
    <t>Step 3: Rate each statement</t>
  </si>
  <si>
    <t>Step 4: Review your Summary</t>
  </si>
  <si>
    <t>Step 5: Agree small next steps</t>
  </si>
  <si>
    <t>Step 6: Revisit and repeat</t>
  </si>
  <si>
    <t>Welcome to the Supporting Positively's Capable Environments Reflection Tool.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</si>
</sst>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u/>
      <sz val="11"/>
      <color theme="10"/>
      <name val="Aptos Narrow"/>
      <family val="2"/>
      <scheme val="minor"/>
    </font>
    <font>
      <sz val="12"/>
      <color theme="0"/>
      <name val="Century Gothic"/>
      <family val="2"/>
    </font>
    <font>
      <sz val="12"/>
      <color rgb="FFFF0000"/>
      <name val="Century Gothic"/>
      <family val="2"/>
    </font>
    <font>
      <u/>
      <sz val="12"/>
      <color theme="10"/>
      <name val="Century Gothic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0" fontId="9" fillId="0" borderId="2" xfId="1" applyFont="1" applyBorder="1" applyAlignment="1">
      <alignment wrapText="1"/>
    </xf>
    <xf numFmtId="0" fontId="4" fillId="0" borderId="3" xfId="0" applyFont="1" applyBorder="1"/>
    <xf numFmtId="0" fontId="8" fillId="0" borderId="4" xfId="0" applyFont="1" applyBorder="1"/>
    <xf numFmtId="0" fontId="9" fillId="0" borderId="5" xfId="1" applyFont="1" applyBorder="1" applyAlignment="1">
      <alignment wrapText="1"/>
    </xf>
    <xf numFmtId="0" fontId="4" fillId="0" borderId="1" xfId="0" applyFont="1" applyBorder="1"/>
    <xf numFmtId="0" fontId="8" fillId="0" borderId="6" xfId="0" applyFont="1" applyBorder="1"/>
    <xf numFmtId="0" fontId="9" fillId="0" borderId="7" xfId="1" applyFont="1" applyBorder="1" applyAlignment="1">
      <alignment wrapText="1"/>
    </xf>
    <xf numFmtId="0" fontId="4" fillId="0" borderId="8" xfId="0" applyFont="1" applyBorder="1"/>
    <xf numFmtId="0" fontId="8" fillId="0" borderId="9" xfId="0" applyFont="1" applyBorder="1"/>
    <xf numFmtId="0" fontId="0" fillId="0" borderId="13" xfId="0" applyBorder="1" applyAlignment="1" applyProtection="1">
      <alignment wrapText="1"/>
      <protection locked="0"/>
    </xf>
    <xf numFmtId="0" fontId="0" fillId="0" borderId="14" xfId="0" applyBorder="1" applyAlignment="1" applyProtection="1">
      <alignment wrapText="1"/>
      <protection locked="0"/>
    </xf>
    <xf numFmtId="0" fontId="0" fillId="0" borderId="15" xfId="0" applyBorder="1" applyAlignment="1" applyProtection="1">
      <alignment wrapText="1"/>
      <protection locked="0"/>
    </xf>
    <xf numFmtId="0" fontId="4" fillId="0" borderId="10" xfId="0" applyFont="1" applyBorder="1" applyAlignment="1" applyProtection="1">
      <alignment wrapText="1"/>
      <protection locked="0"/>
    </xf>
    <xf numFmtId="0" fontId="4" fillId="0" borderId="11" xfId="0" applyFont="1" applyBorder="1" applyAlignment="1" applyProtection="1">
      <alignment wrapText="1"/>
      <protection locked="0"/>
    </xf>
    <xf numFmtId="0" fontId="4" fillId="0" borderId="12" xfId="0" applyFont="1" applyBorder="1" applyAlignment="1" applyProtection="1">
      <alignment wrapText="1"/>
      <protection locked="0"/>
    </xf>
    <xf numFmtId="0" fontId="6" fillId="0" borderId="0" xfId="1" applyAlignment="1" applyProtection="1">
      <alignment wrapText="1"/>
      <protection locked="0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13" xfId="0" applyFont="1" applyBorder="1" applyAlignment="1" applyProtection="1">
      <alignment wrapText="1"/>
      <protection locked="0"/>
    </xf>
    <xf numFmtId="0" fontId="4" fillId="0" borderId="14" xfId="0" applyFont="1" applyBorder="1" applyAlignment="1" applyProtection="1">
      <alignment wrapText="1"/>
      <protection locked="0"/>
    </xf>
    <xf numFmtId="0" fontId="4" fillId="0" borderId="15" xfId="0" applyFont="1" applyBorder="1" applyAlignment="1" applyProtection="1">
      <alignment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4" fillId="0" borderId="11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2"/>
    </xf>
    <xf numFmtId="0" fontId="4" fillId="0" borderId="0" xfId="0" applyFont="1" applyAlignment="1">
      <alignment horizontal="left" wrapText="1" indent="2"/>
    </xf>
    <xf numFmtId="0" fontId="5" fillId="0" borderId="0" xfId="0" applyFont="1" applyAlignment="1">
      <alignment vertical="center" wrapText="1"/>
    </xf>
    <xf numFmtId="0" fontId="1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7ABC5D"/>
      <color rgb="FF9D43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Capable</a:t>
            </a:r>
            <a:r>
              <a:rPr lang="en-GB" baseline="0"/>
              <a:t> Environments Domains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D4392"/>
            </a:solidFill>
            <a:ln>
              <a:noFill/>
            </a:ln>
            <a:effectLst/>
          </c:spPr>
          <c:invertIfNegative val="0"/>
          <c:cat>
            <c:strRef>
              <c:f>'Summary of areas to work on'!$C$3:$C$14</c:f>
              <c:strCache>
                <c:ptCount val="12"/>
                <c:pt idx="0">
                  <c:v>Physical Health</c:v>
                </c:pt>
                <c:pt idx="1">
                  <c:v>Support to Establish and Maintain Relationships</c:v>
                </c:pt>
                <c:pt idx="2">
                  <c:v>Positive Social Interaction</c:v>
                </c:pt>
                <c:pt idx="3">
                  <c:v>Encouragement of Independent Functioning</c:v>
                </c:pt>
                <c:pt idx="4">
                  <c:v>Choice</c:v>
                </c:pt>
                <c:pt idx="5">
                  <c:v>Consistent and Predictable Environments</c:v>
                </c:pt>
                <c:pt idx="6">
                  <c:v>Physical Environment</c:v>
                </c:pt>
                <c:pt idx="7">
                  <c:v>Meaningful Activity</c:v>
                </c:pt>
                <c:pt idx="8">
                  <c:v>Communication</c:v>
                </c:pt>
                <c:pt idx="9">
                  <c:v>Effective Organisational Context</c:v>
                </c:pt>
                <c:pt idx="10">
                  <c:v>Mindful and Skilled Workers</c:v>
                </c:pt>
                <c:pt idx="11">
                  <c:v>Effective Management and Support</c:v>
                </c:pt>
              </c:strCache>
            </c:strRef>
          </c:cat>
          <c:val>
            <c:numRef>
              <c:f>'Summary of areas to work on'!$F$3:$F$14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AB-476D-BF4C-D3A54B3E4899}"/>
            </c:ext>
          </c:extLst>
        </c:ser>
        <c:ser>
          <c:idx val="1"/>
          <c:order val="1"/>
          <c:spPr>
            <a:solidFill>
              <a:srgbClr val="7ABC5D"/>
            </a:solidFill>
            <a:ln>
              <a:noFill/>
            </a:ln>
            <a:effectLst/>
          </c:spPr>
          <c:invertIfNegative val="0"/>
          <c:cat>
            <c:strRef>
              <c:f>'Summary of areas to work on'!$C$3:$C$14</c:f>
              <c:strCache>
                <c:ptCount val="12"/>
                <c:pt idx="0">
                  <c:v>Physical Health</c:v>
                </c:pt>
                <c:pt idx="1">
                  <c:v>Support to Establish and Maintain Relationships</c:v>
                </c:pt>
                <c:pt idx="2">
                  <c:v>Positive Social Interaction</c:v>
                </c:pt>
                <c:pt idx="3">
                  <c:v>Encouragement of Independent Functioning</c:v>
                </c:pt>
                <c:pt idx="4">
                  <c:v>Choice</c:v>
                </c:pt>
                <c:pt idx="5">
                  <c:v>Consistent and Predictable Environments</c:v>
                </c:pt>
                <c:pt idx="6">
                  <c:v>Physical Environment</c:v>
                </c:pt>
                <c:pt idx="7">
                  <c:v>Meaningful Activity</c:v>
                </c:pt>
                <c:pt idx="8">
                  <c:v>Communication</c:v>
                </c:pt>
                <c:pt idx="9">
                  <c:v>Effective Organisational Context</c:v>
                </c:pt>
                <c:pt idx="10">
                  <c:v>Mindful and Skilled Workers</c:v>
                </c:pt>
                <c:pt idx="11">
                  <c:v>Effective Management and Support</c:v>
                </c:pt>
              </c:strCache>
            </c:strRef>
          </c:cat>
          <c:val>
            <c:numRef>
              <c:f>'Summary of areas to work on'!$G$3:$G$14</c:f>
              <c:numCache>
                <c:formatCode>General</c:formatCode>
                <c:ptCount val="1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AB-476D-BF4C-D3A54B3E4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1561279"/>
        <c:axId val="1431560319"/>
      </c:barChart>
      <c:catAx>
        <c:axId val="1431561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1560319"/>
        <c:crosses val="autoZero"/>
        <c:auto val="1"/>
        <c:lblAlgn val="ctr"/>
        <c:lblOffset val="100"/>
        <c:noMultiLvlLbl val="0"/>
      </c:catAx>
      <c:valAx>
        <c:axId val="143156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15612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4699000</xdr:colOff>
      <xdr:row>0</xdr:row>
      <xdr:rowOff>0</xdr:rowOff>
    </xdr:from>
    <xdr:to>
      <xdr:col>1</xdr:col>
      <xdr:colOff>5327650</xdr:colOff>
      <xdr:row>2</xdr:row>
      <xdr:rowOff>260350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5DD50A-F283-4280-B6BD-A14C6C3B3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21300" y="0"/>
          <a:ext cx="628650" cy="628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4368800</xdr:colOff>
      <xdr:row>0</xdr:row>
      <xdr:rowOff>107950</xdr:rowOff>
    </xdr:from>
    <xdr:to>
      <xdr:col>1</xdr:col>
      <xdr:colOff>4997450</xdr:colOff>
      <xdr:row>3</xdr:row>
      <xdr:rowOff>177800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794D2E-BEF1-476A-8094-EA346DBAE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0" y="107950"/>
          <a:ext cx="628650" cy="628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25400</xdr:colOff>
      <xdr:row>3</xdr:row>
      <xdr:rowOff>0</xdr:rowOff>
    </xdr:from>
    <xdr:to>
      <xdr:col>17</xdr:col>
      <xdr:colOff>571500</xdr:colOff>
      <xdr:row>19</xdr:row>
      <xdr:rowOff>154878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E70B25E-BA87-898C-223A-75CD81DC97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311150</xdr:colOff>
      <xdr:row>1</xdr:row>
      <xdr:rowOff>12700</xdr:rowOff>
    </xdr:from>
    <xdr:to>
      <xdr:col>6</xdr:col>
      <xdr:colOff>330200</xdr:colOff>
      <xdr:row>3</xdr:row>
      <xdr:rowOff>241300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DD03AF8-857D-3666-DBCA-A0F4F9BD2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49800" y="196850"/>
          <a:ext cx="628650" cy="628650"/>
        </a:xfrm>
        <a:prstGeom prst="rect">
          <a:avLst/>
        </a:prstGeom>
      </xdr:spPr>
    </xdr:pic>
    <xdr:clientData/>
  </xdr:twoCellAnchor>
  <xdr:twoCellAnchor editAs="oneCell">
    <xdr:from>
      <xdr:col>16</xdr:col>
      <xdr:colOff>349250</xdr:colOff>
      <xdr:row>1</xdr:row>
      <xdr:rowOff>6350</xdr:rowOff>
    </xdr:from>
    <xdr:to>
      <xdr:col>17</xdr:col>
      <xdr:colOff>368300</xdr:colOff>
      <xdr:row>3</xdr:row>
      <xdr:rowOff>234950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A741B00-61B5-45C7-8631-24B234B0B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93500" y="190500"/>
          <a:ext cx="628650" cy="6286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1</xdr:row>
      <xdr:rowOff>12700</xdr:rowOff>
    </xdr:from>
    <xdr:to>
      <xdr:col>4</xdr:col>
      <xdr:colOff>323850</xdr:colOff>
      <xdr:row>2</xdr:row>
      <xdr:rowOff>450850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1ADAE8-EA7F-4111-87C9-ED5D5D37B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0" y="196850"/>
          <a:ext cx="628650" cy="6286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228600</xdr:colOff>
      <xdr:row>0</xdr:row>
      <xdr:rowOff>177800</xdr:rowOff>
    </xdr:from>
    <xdr:to>
      <xdr:col>4</xdr:col>
      <xdr:colOff>247650</xdr:colOff>
      <xdr:row>3</xdr:row>
      <xdr:rowOff>6350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D05DCB-7D23-4C08-AA32-BFE5D1697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48200" y="177800"/>
          <a:ext cx="628650" cy="6286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317500</xdr:colOff>
      <xdr:row>1</xdr:row>
      <xdr:rowOff>0</xdr:rowOff>
    </xdr:from>
    <xdr:to>
      <xdr:col>4</xdr:col>
      <xdr:colOff>336550</xdr:colOff>
      <xdr:row>2</xdr:row>
      <xdr:rowOff>419100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726FF4-2C36-4914-9B33-C0DC7315C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37100" y="184150"/>
          <a:ext cx="628650" cy="6286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279400</xdr:colOff>
      <xdr:row>0</xdr:row>
      <xdr:rowOff>177800</xdr:rowOff>
    </xdr:from>
    <xdr:to>
      <xdr:col>4</xdr:col>
      <xdr:colOff>311150</xdr:colOff>
      <xdr:row>3</xdr:row>
      <xdr:rowOff>25400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CCC482-F84B-4A49-88E1-2C3E53CA3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99000" y="177800"/>
          <a:ext cx="641350" cy="6286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208844</xdr:colOff>
      <xdr:row>0</xdr:row>
      <xdr:rowOff>121805</xdr:rowOff>
    </xdr:from>
    <xdr:to>
      <xdr:col>4</xdr:col>
      <xdr:colOff>240594</xdr:colOff>
      <xdr:row>2</xdr:row>
      <xdr:rowOff>371636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E9A2B2-1752-46AE-A41F-D694E56E9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37228" y="121805"/>
          <a:ext cx="653922" cy="62826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298450</xdr:colOff>
      <xdr:row>1</xdr:row>
      <xdr:rowOff>19050</xdr:rowOff>
    </xdr:from>
    <xdr:to>
      <xdr:col>4</xdr:col>
      <xdr:colOff>330200</xdr:colOff>
      <xdr:row>3</xdr:row>
      <xdr:rowOff>254000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8F82A1-3494-41D4-B19D-94E685F8E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18050" y="203200"/>
          <a:ext cx="641350" cy="6286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298450</xdr:colOff>
      <xdr:row>1</xdr:row>
      <xdr:rowOff>6350</xdr:rowOff>
    </xdr:from>
    <xdr:to>
      <xdr:col>4</xdr:col>
      <xdr:colOff>330200</xdr:colOff>
      <xdr:row>3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7FD349-2637-4E2D-82D0-E3CB6CAEF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18050" y="190500"/>
          <a:ext cx="641350" cy="6286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1</xdr:row>
      <xdr:rowOff>12700</xdr:rowOff>
    </xdr:from>
    <xdr:to>
      <xdr:col>4</xdr:col>
      <xdr:colOff>317500</xdr:colOff>
      <xdr:row>3</xdr:row>
      <xdr:rowOff>44450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F2655E-FE19-4AE1-B919-C4C28305A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05350" y="196850"/>
          <a:ext cx="641350" cy="6286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298450</xdr:colOff>
      <xdr:row>1</xdr:row>
      <xdr:rowOff>6350</xdr:rowOff>
    </xdr:from>
    <xdr:to>
      <xdr:col>4</xdr:col>
      <xdr:colOff>330200</xdr:colOff>
      <xdr:row>3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A71D21-D8AD-477A-A578-11162098C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18050" y="190500"/>
          <a:ext cx="641350" cy="62865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266700</xdr:colOff>
      <xdr:row>1</xdr:row>
      <xdr:rowOff>6350</xdr:rowOff>
    </xdr:from>
    <xdr:to>
      <xdr:col>4</xdr:col>
      <xdr:colOff>298450</xdr:colOff>
      <xdr:row>3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2FBD1E-75CE-42F8-ACB6-E2822EBC2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86300" y="190500"/>
          <a:ext cx="641350" cy="628650"/>
        </a:xfrm>
        <a:prstGeom prst="rect">
          <a:avLst/>
        </a:prstGeom>
      </xdr:spPr>
    </xdr:pic>
    <xdr:clientData/>
  </xdr:twoCellAnchor>
  <xdr:twoCellAnchor editAs="oneCell">
    <xdr:from>
      <xdr:col>3</xdr:col>
      <xdr:colOff>298450</xdr:colOff>
      <xdr:row>1</xdr:row>
      <xdr:rowOff>6350</xdr:rowOff>
    </xdr:from>
    <xdr:to>
      <xdr:col>4</xdr:col>
      <xdr:colOff>330200</xdr:colOff>
      <xdr:row>3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B8F142-2211-4904-B366-F26DF1BA7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35550" y="190500"/>
          <a:ext cx="654050" cy="62865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1</xdr:row>
      <xdr:rowOff>6350</xdr:rowOff>
    </xdr:from>
    <xdr:to>
      <xdr:col>4</xdr:col>
      <xdr:colOff>336550</xdr:colOff>
      <xdr:row>3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BC107B-FEBC-4080-B266-0EA82E31D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24400" y="190500"/>
          <a:ext cx="641350" cy="62865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1</xdr:row>
      <xdr:rowOff>12700</xdr:rowOff>
    </xdr:from>
    <xdr:to>
      <xdr:col>4</xdr:col>
      <xdr:colOff>317500</xdr:colOff>
      <xdr:row>4</xdr:row>
      <xdr:rowOff>44450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7CF835-61FE-48F1-BF70-F9A8514BA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05350" y="196850"/>
          <a:ext cx="641350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FB74-FD6B-4351-88CB-386B34A8DC70}">
  <sheetPr codeName="Sheet1"/>
  <dimension ref="A3:B48"/>
  <sheetViews>
    <sheetView showGridLines="0" tabSelected="1" view="pageLayout" zoomScaleNormal="100" workbookViewId="0">
      <selection activeCell="B31" sqref="B31"/>
    </sheetView>
  </sheetViews>
  <sheetFormatPr defaultRowHeight="14.5" x14ac:dyDescent="0.35"/>
  <cols>
    <col min="2" max="2" width="78.26953125" customWidth="1"/>
  </cols>
  <sheetData>
    <row r="3" spans="1:2" ht="29" customHeight="1" x14ac:dyDescent="0.35">
      <c r="A3" s="5"/>
      <c r="B3" s="7" t="s">
        <v>137</v>
      </c>
    </row>
    <row r="4" spans="1:2" ht="16" x14ac:dyDescent="0.35">
      <c r="A4" s="5"/>
      <c r="B4" s="5"/>
    </row>
    <row r="5" spans="1:2" ht="48" x14ac:dyDescent="0.35">
      <c r="A5" s="5"/>
      <c r="B5" s="7" t="s">
        <v>66</v>
      </c>
    </row>
    <row r="6" spans="1:2" ht="16" x14ac:dyDescent="0.35">
      <c r="A6" s="5"/>
      <c r="B6" s="35" t="s">
        <v>0</v>
      </c>
    </row>
    <row r="7" spans="1:2" ht="16" x14ac:dyDescent="0.35">
      <c r="A7" s="5"/>
      <c r="B7" s="35" t="s">
        <v>67</v>
      </c>
    </row>
    <row r="8" spans="1:2" ht="32" x14ac:dyDescent="0.35">
      <c r="A8" s="5"/>
      <c r="B8" s="35" t="s">
        <v>68</v>
      </c>
    </row>
    <row r="9" spans="1:2" ht="16" x14ac:dyDescent="0.35">
      <c r="A9" s="5"/>
      <c r="B9" s="7"/>
    </row>
    <row r="10" spans="1:2" ht="16" x14ac:dyDescent="0.35">
      <c r="A10" s="5"/>
      <c r="B10" s="7" t="s">
        <v>69</v>
      </c>
    </row>
    <row r="11" spans="1:2" ht="16" x14ac:dyDescent="0.35">
      <c r="A11" s="5"/>
      <c r="B11" s="34" t="s">
        <v>70</v>
      </c>
    </row>
    <row r="12" spans="1:2" ht="16" x14ac:dyDescent="0.35">
      <c r="A12" s="5"/>
      <c r="B12" s="34" t="s">
        <v>71</v>
      </c>
    </row>
    <row r="13" spans="1:2" ht="16" x14ac:dyDescent="0.35">
      <c r="A13" s="5"/>
      <c r="B13" s="34" t="s">
        <v>72</v>
      </c>
    </row>
    <row r="14" spans="1:2" ht="16" x14ac:dyDescent="0.35">
      <c r="A14" s="5"/>
      <c r="B14" s="34" t="s">
        <v>73</v>
      </c>
    </row>
    <row r="15" spans="1:2" ht="16" x14ac:dyDescent="0.35">
      <c r="A15" s="5"/>
      <c r="B15" s="33"/>
    </row>
    <row r="16" spans="1:2" ht="32" x14ac:dyDescent="0.35">
      <c r="A16" s="5"/>
      <c r="B16" s="7" t="s">
        <v>84</v>
      </c>
    </row>
    <row r="17" spans="1:2" ht="16" x14ac:dyDescent="0.35">
      <c r="A17" s="5"/>
      <c r="B17" s="34" t="s">
        <v>74</v>
      </c>
    </row>
    <row r="18" spans="1:2" ht="16" x14ac:dyDescent="0.35">
      <c r="A18" s="5"/>
      <c r="B18" s="34" t="s">
        <v>75</v>
      </c>
    </row>
    <row r="19" spans="1:2" ht="16" x14ac:dyDescent="0.35">
      <c r="B19" s="34" t="s">
        <v>76</v>
      </c>
    </row>
    <row r="20" spans="1:2" ht="16" x14ac:dyDescent="0.35">
      <c r="B20" s="7" t="s">
        <v>77</v>
      </c>
    </row>
    <row r="21" spans="1:2" ht="16" x14ac:dyDescent="0.35">
      <c r="B21" s="7"/>
    </row>
    <row r="22" spans="1:2" ht="32" x14ac:dyDescent="0.35">
      <c r="B22" s="7" t="s">
        <v>78</v>
      </c>
    </row>
    <row r="23" spans="1:2" ht="16" x14ac:dyDescent="0.35">
      <c r="B23" s="5"/>
    </row>
    <row r="24" spans="1:2" ht="16" x14ac:dyDescent="0.35">
      <c r="B24" s="7" t="s">
        <v>79</v>
      </c>
    </row>
    <row r="25" spans="1:2" ht="16" x14ac:dyDescent="0.35">
      <c r="B25" s="34" t="s">
        <v>80</v>
      </c>
    </row>
    <row r="26" spans="1:2" ht="16" x14ac:dyDescent="0.35">
      <c r="B26" s="34" t="s">
        <v>81</v>
      </c>
    </row>
    <row r="27" spans="1:2" ht="16" x14ac:dyDescent="0.35">
      <c r="B27" s="34" t="s">
        <v>82</v>
      </c>
    </row>
    <row r="28" spans="1:2" ht="16" x14ac:dyDescent="0.35">
      <c r="B28" s="7"/>
    </row>
    <row r="29" spans="1:2" ht="32" x14ac:dyDescent="0.35">
      <c r="B29" s="7" t="s">
        <v>85</v>
      </c>
    </row>
    <row r="30" spans="1:2" ht="16" x14ac:dyDescent="0.35">
      <c r="B30" s="5"/>
    </row>
    <row r="31" spans="1:2" ht="32" x14ac:dyDescent="0.35">
      <c r="B31" s="7" t="s">
        <v>83</v>
      </c>
    </row>
    <row r="32" spans="1:2" ht="16" x14ac:dyDescent="0.35">
      <c r="B32" s="5"/>
    </row>
    <row r="33" spans="2:2" ht="16" x14ac:dyDescent="0.35">
      <c r="B33" s="33"/>
    </row>
    <row r="34" spans="2:2" ht="16" x14ac:dyDescent="0.35">
      <c r="B34" s="5"/>
    </row>
    <row r="35" spans="2:2" ht="16" x14ac:dyDescent="0.35">
      <c r="B35" s="33"/>
    </row>
    <row r="36" spans="2:2" ht="16" x14ac:dyDescent="0.35">
      <c r="B36" s="5"/>
    </row>
    <row r="37" spans="2:2" ht="16" x14ac:dyDescent="0.35">
      <c r="B37" s="33"/>
    </row>
    <row r="38" spans="2:2" ht="16" x14ac:dyDescent="0.35">
      <c r="B38" s="5"/>
    </row>
    <row r="39" spans="2:2" x14ac:dyDescent="0.35">
      <c r="B39" s="1"/>
    </row>
    <row r="41" spans="2:2" x14ac:dyDescent="0.35">
      <c r="B41" s="1"/>
    </row>
    <row r="43" spans="2:2" x14ac:dyDescent="0.35">
      <c r="B43" s="2"/>
    </row>
    <row r="44" spans="2:2" x14ac:dyDescent="0.35">
      <c r="B44" s="2"/>
    </row>
    <row r="45" spans="2:2" x14ac:dyDescent="0.35">
      <c r="B45" s="2"/>
    </row>
    <row r="46" spans="2:2" x14ac:dyDescent="0.35">
      <c r="B46" s="2"/>
    </row>
    <row r="47" spans="2:2" x14ac:dyDescent="0.35">
      <c r="B47" s="2"/>
    </row>
    <row r="48" spans="2:2" x14ac:dyDescent="0.35">
      <c r="B48" s="1"/>
    </row>
  </sheetData>
  <sheetProtection sheet="1" objects="1" scenarios="1" selectLockedCells="1"/>
  <pageMargins left="0.7" right="0.7" top="0.75" bottom="0.75" header="0.3" footer="0.3"/>
  <pageSetup orientation="portrait" r:id="rId1"/>
  <headerFooter>
    <oddHeader xml:space="preserve">&amp;C&amp;"Century Gothic,Bold"&amp;14Capable Environments Self-Reflection Tool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4A0D2-62FA-4466-BC4D-211FE5A88BB1}">
  <sheetPr codeName="Sheet2"/>
  <dimension ref="B2:D80"/>
  <sheetViews>
    <sheetView showGridLines="0" view="pageLayout" zoomScaleNormal="100" workbookViewId="0">
      <selection activeCell="B4" sqref="B4"/>
    </sheetView>
  </sheetViews>
  <sheetFormatPr defaultRowHeight="14.5" x14ac:dyDescent="0.35"/>
  <cols>
    <col min="2" max="2" width="78.1796875" style="1" customWidth="1"/>
  </cols>
  <sheetData>
    <row r="2" spans="2:4" x14ac:dyDescent="0.35">
      <c r="B2" s="6"/>
    </row>
    <row r="3" spans="2:4" ht="15" x14ac:dyDescent="0.35">
      <c r="B3" s="36" t="s">
        <v>86</v>
      </c>
    </row>
    <row r="4" spans="2:4" ht="16" x14ac:dyDescent="0.35">
      <c r="B4" s="7"/>
      <c r="D4" s="4" t="s">
        <v>49</v>
      </c>
    </row>
    <row r="5" spans="2:4" ht="16" x14ac:dyDescent="0.35">
      <c r="B5" s="7" t="s">
        <v>87</v>
      </c>
      <c r="D5" s="4" t="s">
        <v>50</v>
      </c>
    </row>
    <row r="6" spans="2:4" ht="32" x14ac:dyDescent="0.35">
      <c r="B6" s="34" t="s">
        <v>128</v>
      </c>
      <c r="D6" s="4" t="s">
        <v>51</v>
      </c>
    </row>
    <row r="7" spans="2:4" ht="32" x14ac:dyDescent="0.35">
      <c r="B7" s="34" t="s">
        <v>88</v>
      </c>
      <c r="D7" s="4" t="s">
        <v>52</v>
      </c>
    </row>
    <row r="8" spans="2:4" ht="16" x14ac:dyDescent="0.35">
      <c r="B8" s="33"/>
    </row>
    <row r="9" spans="2:4" ht="32" x14ac:dyDescent="0.35">
      <c r="B9" s="7" t="s">
        <v>89</v>
      </c>
    </row>
    <row r="10" spans="2:4" ht="16" x14ac:dyDescent="0.35">
      <c r="B10" s="7"/>
    </row>
    <row r="11" spans="2:4" ht="16" x14ac:dyDescent="0.35">
      <c r="B11" s="7"/>
    </row>
    <row r="12" spans="2:4" ht="15" x14ac:dyDescent="0.35">
      <c r="B12" s="36" t="s">
        <v>90</v>
      </c>
    </row>
    <row r="13" spans="2:4" ht="16" x14ac:dyDescent="0.35">
      <c r="B13" s="7"/>
    </row>
    <row r="14" spans="2:4" ht="16" x14ac:dyDescent="0.35">
      <c r="B14" s="7" t="s">
        <v>91</v>
      </c>
    </row>
    <row r="15" spans="2:4" ht="16" x14ac:dyDescent="0.35">
      <c r="B15" s="34" t="s">
        <v>92</v>
      </c>
    </row>
    <row r="16" spans="2:4" ht="16" x14ac:dyDescent="0.35">
      <c r="B16" s="34" t="s">
        <v>93</v>
      </c>
    </row>
    <row r="17" spans="2:2" ht="16" x14ac:dyDescent="0.35">
      <c r="B17" s="34" t="s">
        <v>94</v>
      </c>
    </row>
    <row r="18" spans="2:2" ht="16" x14ac:dyDescent="0.35">
      <c r="B18" s="7"/>
    </row>
    <row r="19" spans="2:2" ht="16" x14ac:dyDescent="0.35">
      <c r="B19" s="7" t="s">
        <v>95</v>
      </c>
    </row>
    <row r="20" spans="2:2" ht="16" x14ac:dyDescent="0.35">
      <c r="B20" s="7"/>
    </row>
    <row r="21" spans="2:2" ht="15" x14ac:dyDescent="0.35">
      <c r="B21" s="36" t="s">
        <v>131</v>
      </c>
    </row>
    <row r="22" spans="2:2" ht="16" x14ac:dyDescent="0.35">
      <c r="B22" s="7"/>
    </row>
    <row r="23" spans="2:2" ht="16" x14ac:dyDescent="0.35">
      <c r="B23" s="7" t="s">
        <v>129</v>
      </c>
    </row>
    <row r="24" spans="2:2" ht="16" x14ac:dyDescent="0.35">
      <c r="B24" s="7" t="s">
        <v>96</v>
      </c>
    </row>
    <row r="25" spans="2:2" ht="16" x14ac:dyDescent="0.35">
      <c r="B25" s="34" t="s">
        <v>97</v>
      </c>
    </row>
    <row r="26" spans="2:2" ht="16" x14ac:dyDescent="0.35">
      <c r="B26" s="34" t="s">
        <v>98</v>
      </c>
    </row>
    <row r="27" spans="2:2" ht="16" x14ac:dyDescent="0.35">
      <c r="B27" s="34" t="s">
        <v>99</v>
      </c>
    </row>
    <row r="28" spans="2:2" ht="16" x14ac:dyDescent="0.35">
      <c r="B28" s="33"/>
    </row>
    <row r="29" spans="2:2" ht="15" x14ac:dyDescent="0.35">
      <c r="B29" s="36" t="s">
        <v>132</v>
      </c>
    </row>
    <row r="30" spans="2:2" ht="16" x14ac:dyDescent="0.35">
      <c r="B30" s="7"/>
    </row>
    <row r="31" spans="2:2" ht="32" x14ac:dyDescent="0.35">
      <c r="B31" s="7" t="s">
        <v>100</v>
      </c>
    </row>
    <row r="32" spans="2:2" ht="16" x14ac:dyDescent="0.35">
      <c r="B32" s="7" t="s">
        <v>101</v>
      </c>
    </row>
    <row r="33" spans="2:2" ht="16" x14ac:dyDescent="0.35">
      <c r="B33" s="34" t="s">
        <v>102</v>
      </c>
    </row>
    <row r="34" spans="2:2" ht="16" x14ac:dyDescent="0.35">
      <c r="B34" s="34" t="s">
        <v>103</v>
      </c>
    </row>
    <row r="35" spans="2:2" ht="16" x14ac:dyDescent="0.35">
      <c r="B35" s="34" t="s">
        <v>104</v>
      </c>
    </row>
    <row r="36" spans="2:2" ht="16" x14ac:dyDescent="0.35">
      <c r="B36" s="33"/>
    </row>
    <row r="37" spans="2:2" ht="32" x14ac:dyDescent="0.35">
      <c r="B37" s="7" t="s">
        <v>108</v>
      </c>
    </row>
    <row r="38" spans="2:2" ht="16" x14ac:dyDescent="0.35">
      <c r="B38" s="34" t="s">
        <v>105</v>
      </c>
    </row>
    <row r="39" spans="2:2" ht="16" x14ac:dyDescent="0.35">
      <c r="B39" s="34" t="s">
        <v>106</v>
      </c>
    </row>
    <row r="40" spans="2:2" ht="16" x14ac:dyDescent="0.35">
      <c r="B40" s="34" t="s">
        <v>107</v>
      </c>
    </row>
    <row r="41" spans="2:2" ht="16" x14ac:dyDescent="0.35">
      <c r="B41" s="33"/>
    </row>
    <row r="42" spans="2:2" ht="16" x14ac:dyDescent="0.35">
      <c r="B42" s="7"/>
    </row>
    <row r="43" spans="2:2" ht="15" x14ac:dyDescent="0.35">
      <c r="B43" s="36" t="s">
        <v>133</v>
      </c>
    </row>
    <row r="44" spans="2:2" ht="16" x14ac:dyDescent="0.35">
      <c r="B44" s="7"/>
    </row>
    <row r="45" spans="2:2" ht="32" x14ac:dyDescent="0.35">
      <c r="B45" s="7" t="s">
        <v>109</v>
      </c>
    </row>
    <row r="46" spans="2:2" ht="16" x14ac:dyDescent="0.35">
      <c r="B46" s="7"/>
    </row>
    <row r="47" spans="2:2" ht="32" x14ac:dyDescent="0.35">
      <c r="B47" s="7" t="s">
        <v>111</v>
      </c>
    </row>
    <row r="48" spans="2:2" ht="16" x14ac:dyDescent="0.35">
      <c r="B48" s="7"/>
    </row>
    <row r="49" spans="2:2" ht="16" x14ac:dyDescent="0.35">
      <c r="B49" s="7" t="s">
        <v>110</v>
      </c>
    </row>
    <row r="50" spans="2:2" ht="16" x14ac:dyDescent="0.35">
      <c r="B50" s="33"/>
    </row>
    <row r="51" spans="2:2" ht="15" x14ac:dyDescent="0.35">
      <c r="B51" s="36" t="s">
        <v>134</v>
      </c>
    </row>
    <row r="52" spans="2:2" ht="16" x14ac:dyDescent="0.35">
      <c r="B52" s="7"/>
    </row>
    <row r="53" spans="2:2" ht="32" x14ac:dyDescent="0.35">
      <c r="B53" s="7" t="s">
        <v>130</v>
      </c>
    </row>
    <row r="54" spans="2:2" ht="16" x14ac:dyDescent="0.35">
      <c r="B54" s="7"/>
    </row>
    <row r="55" spans="2:2" ht="16" x14ac:dyDescent="0.35">
      <c r="B55" s="7" t="s">
        <v>112</v>
      </c>
    </row>
    <row r="56" spans="2:2" ht="16" x14ac:dyDescent="0.35">
      <c r="B56" s="34" t="s">
        <v>113</v>
      </c>
    </row>
    <row r="57" spans="2:2" ht="16" x14ac:dyDescent="0.35">
      <c r="B57" s="34" t="s">
        <v>114</v>
      </c>
    </row>
    <row r="58" spans="2:2" ht="16" x14ac:dyDescent="0.35">
      <c r="B58" s="34" t="s">
        <v>115</v>
      </c>
    </row>
    <row r="59" spans="2:2" ht="16" x14ac:dyDescent="0.35">
      <c r="B59" s="7"/>
    </row>
    <row r="60" spans="2:2" ht="14.5" customHeight="1" x14ac:dyDescent="0.35">
      <c r="B60" s="7" t="s">
        <v>116</v>
      </c>
    </row>
    <row r="61" spans="2:2" ht="16" x14ac:dyDescent="0.35">
      <c r="B61" s="7"/>
    </row>
    <row r="62" spans="2:2" ht="15" x14ac:dyDescent="0.35">
      <c r="B62" s="36" t="s">
        <v>135</v>
      </c>
    </row>
    <row r="63" spans="2:2" ht="16" x14ac:dyDescent="0.35">
      <c r="B63" s="7"/>
    </row>
    <row r="64" spans="2:2" ht="16" x14ac:dyDescent="0.35">
      <c r="B64" s="7" t="s">
        <v>117</v>
      </c>
    </row>
    <row r="65" spans="2:2" ht="16" x14ac:dyDescent="0.35">
      <c r="B65" s="34" t="s">
        <v>118</v>
      </c>
    </row>
    <row r="66" spans="2:2" ht="16" x14ac:dyDescent="0.35">
      <c r="B66" s="34" t="s">
        <v>119</v>
      </c>
    </row>
    <row r="67" spans="2:2" ht="16" x14ac:dyDescent="0.35">
      <c r="B67" s="34" t="s">
        <v>120</v>
      </c>
    </row>
    <row r="68" spans="2:2" ht="16" x14ac:dyDescent="0.35">
      <c r="B68" s="34" t="s">
        <v>121</v>
      </c>
    </row>
    <row r="69" spans="2:2" ht="16" x14ac:dyDescent="0.35">
      <c r="B69" s="33"/>
    </row>
    <row r="70" spans="2:2" ht="32" x14ac:dyDescent="0.35">
      <c r="B70" s="7" t="s">
        <v>122</v>
      </c>
    </row>
    <row r="71" spans="2:2" ht="16" x14ac:dyDescent="0.35">
      <c r="B71" s="33"/>
    </row>
    <row r="72" spans="2:2" ht="15" x14ac:dyDescent="0.35">
      <c r="B72" s="36" t="s">
        <v>136</v>
      </c>
    </row>
    <row r="73" spans="2:2" ht="16" x14ac:dyDescent="0.35">
      <c r="B73" s="7"/>
    </row>
    <row r="74" spans="2:2" ht="16" x14ac:dyDescent="0.35">
      <c r="B74" s="7" t="s">
        <v>123</v>
      </c>
    </row>
    <row r="75" spans="2:2" ht="16" x14ac:dyDescent="0.35">
      <c r="B75" s="34" t="s">
        <v>124</v>
      </c>
    </row>
    <row r="76" spans="2:2" ht="16" x14ac:dyDescent="0.35">
      <c r="B76" s="34" t="s">
        <v>125</v>
      </c>
    </row>
    <row r="77" spans="2:2" ht="16" x14ac:dyDescent="0.35">
      <c r="B77" s="34" t="s">
        <v>126</v>
      </c>
    </row>
    <row r="78" spans="2:2" ht="16" x14ac:dyDescent="0.35">
      <c r="B78" s="7"/>
    </row>
    <row r="79" spans="2:2" ht="16" x14ac:dyDescent="0.35">
      <c r="B79" s="7" t="s">
        <v>127</v>
      </c>
    </row>
    <row r="80" spans="2:2" ht="16" x14ac:dyDescent="0.35">
      <c r="B80" s="7"/>
    </row>
  </sheetData>
  <sheetProtection sheet="1" objects="1" scenarios="1" selectLockedCells="1"/>
  <pageMargins left="0.7" right="0.7" top="0.75" bottom="0.75" header="0.3" footer="0.3"/>
  <pageSetup orientation="portrait" r:id="rId1"/>
  <headerFooter>
    <oddHeader>&amp;C&amp;"Century Gothic,Bold"&amp;16 How to use this tool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64FE4-2BDC-4854-9C47-3EF2F412952C}">
  <sheetPr codeName="Sheet3"/>
  <dimension ref="C1:G15"/>
  <sheetViews>
    <sheetView showGridLines="0" view="pageLayout" zoomScale="70" zoomScaleNormal="100" zoomScalePageLayoutView="70" workbookViewId="0">
      <selection activeCell="F15" sqref="F15"/>
    </sheetView>
  </sheetViews>
  <sheetFormatPr defaultRowHeight="14.5" x14ac:dyDescent="0.35"/>
  <cols>
    <col min="3" max="3" width="26.08984375" style="1" customWidth="1"/>
    <col min="5" max="5" width="11.26953125" style="3" customWidth="1"/>
  </cols>
  <sheetData>
    <row r="1" spans="3:7" ht="16" x14ac:dyDescent="0.35">
      <c r="C1" s="7"/>
      <c r="D1" s="8">
        <f>SMALL(D3:D14,2)</f>
        <v>0</v>
      </c>
      <c r="E1" s="9"/>
    </row>
    <row r="2" spans="3:7" ht="15.5" customHeight="1" thickBot="1" x14ac:dyDescent="0.4">
      <c r="C2" s="7"/>
      <c r="D2" s="8">
        <f>SMALL(D3:D14,1)</f>
        <v>0</v>
      </c>
      <c r="E2" s="9"/>
    </row>
    <row r="3" spans="3:7" ht="16" x14ac:dyDescent="0.35">
      <c r="C3" s="10" t="s">
        <v>53</v>
      </c>
      <c r="D3" s="11">
        <f>'Physical Health'!H2</f>
        <v>0</v>
      </c>
      <c r="E3" s="12" t="str">
        <f>IF(OR(D3=$D$1,D3=$D$2),"⭐ Priority","")</f>
        <v>⭐ Priority</v>
      </c>
      <c r="F3" s="4">
        <f>IF(D3&lt;=SMALL($D$3:$D$14,2),D3,NA())</f>
        <v>0</v>
      </c>
      <c r="G3" s="4" t="e">
        <f>IF(D3&lt;=SMALL($D$3:$D$14,2),NA(),D3)</f>
        <v>#N/A</v>
      </c>
    </row>
    <row r="4" spans="3:7" ht="48" x14ac:dyDescent="0.35">
      <c r="C4" s="13" t="s">
        <v>54</v>
      </c>
      <c r="D4" s="14">
        <f>'Support Relationships'!H2</f>
        <v>0</v>
      </c>
      <c r="E4" s="15" t="str">
        <f t="shared" ref="E4:E14" si="0">IF(OR(D4=$D$1,D4=$D$2),"⭐ Priority","")</f>
        <v>⭐ Priority</v>
      </c>
      <c r="F4" s="4">
        <f t="shared" ref="F4:F14" si="1">IF(D4&lt;=SMALL($D$3:$D$14,2),D4,NA())</f>
        <v>0</v>
      </c>
      <c r="G4" s="4" t="e">
        <f t="shared" ref="G4:G14" si="2">IF(D4&lt;=SMALL($D$3:$D$14,2),NA(),D4)</f>
        <v>#N/A</v>
      </c>
    </row>
    <row r="5" spans="3:7" ht="32" x14ac:dyDescent="0.35">
      <c r="C5" s="13" t="s">
        <v>55</v>
      </c>
      <c r="D5" s="14">
        <f>'Positive Social Interaction'!H2</f>
        <v>0</v>
      </c>
      <c r="E5" s="15" t="str">
        <f t="shared" si="0"/>
        <v>⭐ Priority</v>
      </c>
      <c r="F5" s="4">
        <f t="shared" si="1"/>
        <v>0</v>
      </c>
      <c r="G5" s="4" t="e">
        <f t="shared" si="2"/>
        <v>#N/A</v>
      </c>
    </row>
    <row r="6" spans="3:7" ht="48" x14ac:dyDescent="0.35">
      <c r="C6" s="13" t="s">
        <v>56</v>
      </c>
      <c r="D6" s="14">
        <f>'Independent Functioning'!H2</f>
        <v>0</v>
      </c>
      <c r="E6" s="15" t="str">
        <f>IF(OR(D6=$D$1,D6=$D$2),"⭐ Priority","")</f>
        <v>⭐ Priority</v>
      </c>
      <c r="F6" s="4">
        <f t="shared" si="1"/>
        <v>0</v>
      </c>
      <c r="G6" s="4" t="e">
        <f t="shared" si="2"/>
        <v>#N/A</v>
      </c>
    </row>
    <row r="7" spans="3:7" ht="16" x14ac:dyDescent="0.35">
      <c r="C7" s="13" t="s">
        <v>57</v>
      </c>
      <c r="D7" s="14">
        <f>Choice!H2</f>
        <v>0</v>
      </c>
      <c r="E7" s="15" t="str">
        <f t="shared" si="0"/>
        <v>⭐ Priority</v>
      </c>
      <c r="F7" s="4">
        <f t="shared" si="1"/>
        <v>0</v>
      </c>
      <c r="G7" s="4" t="e">
        <f t="shared" si="2"/>
        <v>#N/A</v>
      </c>
    </row>
    <row r="8" spans="3:7" ht="48" x14ac:dyDescent="0.35">
      <c r="C8" s="13" t="s">
        <v>58</v>
      </c>
      <c r="D8" s="14">
        <f>'Consistent and Predictable'!H2</f>
        <v>0</v>
      </c>
      <c r="E8" s="15" t="str">
        <f t="shared" si="0"/>
        <v>⭐ Priority</v>
      </c>
      <c r="F8" s="4">
        <f t="shared" si="1"/>
        <v>0</v>
      </c>
      <c r="G8" s="4" t="e">
        <f t="shared" si="2"/>
        <v>#N/A</v>
      </c>
    </row>
    <row r="9" spans="3:7" ht="16" x14ac:dyDescent="0.35">
      <c r="C9" s="13" t="s">
        <v>59</v>
      </c>
      <c r="D9" s="14">
        <f>'Physical Environment'!H2</f>
        <v>0</v>
      </c>
      <c r="E9" s="15" t="str">
        <f t="shared" si="0"/>
        <v>⭐ Priority</v>
      </c>
      <c r="F9" s="4">
        <f t="shared" si="1"/>
        <v>0</v>
      </c>
      <c r="G9" s="4" t="e">
        <f t="shared" si="2"/>
        <v>#N/A</v>
      </c>
    </row>
    <row r="10" spans="3:7" ht="16" x14ac:dyDescent="0.35">
      <c r="C10" s="13" t="s">
        <v>60</v>
      </c>
      <c r="D10" s="14">
        <f>'Meaningful activity'!H2</f>
        <v>0</v>
      </c>
      <c r="E10" s="15" t="str">
        <f t="shared" si="0"/>
        <v>⭐ Priority</v>
      </c>
      <c r="F10" s="4">
        <f t="shared" si="1"/>
        <v>0</v>
      </c>
      <c r="G10" s="4" t="e">
        <f t="shared" si="2"/>
        <v>#N/A</v>
      </c>
    </row>
    <row r="11" spans="3:7" ht="16" x14ac:dyDescent="0.35">
      <c r="C11" s="13" t="s">
        <v>61</v>
      </c>
      <c r="D11" s="14">
        <f>Communication!H2</f>
        <v>0</v>
      </c>
      <c r="E11" s="15" t="str">
        <f t="shared" si="0"/>
        <v>⭐ Priority</v>
      </c>
      <c r="F11" s="4">
        <f t="shared" si="1"/>
        <v>0</v>
      </c>
      <c r="G11" s="4" t="e">
        <f t="shared" si="2"/>
        <v>#N/A</v>
      </c>
    </row>
    <row r="12" spans="3:7" ht="48" x14ac:dyDescent="0.35">
      <c r="C12" s="13" t="s">
        <v>62</v>
      </c>
      <c r="D12" s="14">
        <f>'Effective Organisational'!H2</f>
        <v>0</v>
      </c>
      <c r="E12" s="15" t="str">
        <f t="shared" si="0"/>
        <v>⭐ Priority</v>
      </c>
      <c r="F12" s="4">
        <f t="shared" si="1"/>
        <v>0</v>
      </c>
      <c r="G12" s="4" t="e">
        <f t="shared" si="2"/>
        <v>#N/A</v>
      </c>
    </row>
    <row r="13" spans="3:7" ht="32" x14ac:dyDescent="0.35">
      <c r="C13" s="13" t="s">
        <v>63</v>
      </c>
      <c r="D13" s="14">
        <f>'Mindful workers'!H2</f>
        <v>0</v>
      </c>
      <c r="E13" s="15" t="str">
        <f t="shared" si="0"/>
        <v>⭐ Priority</v>
      </c>
      <c r="F13" s="4">
        <f t="shared" si="1"/>
        <v>0</v>
      </c>
      <c r="G13" s="4" t="e">
        <f t="shared" si="2"/>
        <v>#N/A</v>
      </c>
    </row>
    <row r="14" spans="3:7" ht="48.5" thickBot="1" x14ac:dyDescent="0.4">
      <c r="C14" s="16" t="s">
        <v>64</v>
      </c>
      <c r="D14" s="17">
        <f>'Effective Management'!H2</f>
        <v>0</v>
      </c>
      <c r="E14" s="18" t="str">
        <f t="shared" si="0"/>
        <v>⭐ Priority</v>
      </c>
      <c r="F14" s="4">
        <f t="shared" si="1"/>
        <v>0</v>
      </c>
      <c r="G14" s="4" t="e">
        <f t="shared" si="2"/>
        <v>#N/A</v>
      </c>
    </row>
    <row r="15" spans="3:7" ht="16" x14ac:dyDescent="0.35">
      <c r="C15" s="7"/>
      <c r="D15" s="5"/>
      <c r="E15" s="9"/>
    </row>
  </sheetData>
  <sheetProtection sheet="1" objects="1" scenarios="1" selectLockedCells="1"/>
  <hyperlinks>
    <hyperlink ref="C3" location="'Physical Health'!A1" display="Physical Health" xr:uid="{E0814354-261E-4071-AFA1-D3CF244AA7CC}"/>
    <hyperlink ref="C4" location="'Support Relationships'!A1" display="Support to Establish and Maintain Relationships" xr:uid="{258835C8-B24A-4328-AEA8-DA915980F6FF}"/>
    <hyperlink ref="C5" location="'Positive Social Interaction'!A1" display="Positive Social Interaction" xr:uid="{68D9862B-CFE8-48DD-BD47-0DB4A765CFC2}"/>
    <hyperlink ref="C6" location="'Independent Functioning'!A1" display="Encouragement of Independent Functioning" xr:uid="{C9028342-AEFF-4EBB-8485-39BD2935E094}"/>
    <hyperlink ref="C7" location="Choice!A1" display="Choice" xr:uid="{A4DE9A95-4A47-4823-AF2B-2C9FC64DEE24}"/>
    <hyperlink ref="C8" location="'Consistent and Predictable'!A1" display="Consistent and Predictable Environments" xr:uid="{82542E57-C31D-4D1E-859B-D6B17CCEB04A}"/>
    <hyperlink ref="C9" location="'Physical Environment'!A1" display="Physical Environment" xr:uid="{034D0D30-39E2-40B8-B8B1-437E3801BE5C}"/>
    <hyperlink ref="C10" location="'Meaningful activity'!A1" display="Meaningful Activity" xr:uid="{00DFCB7D-22D1-428F-9C62-EF0F7467EBA0}"/>
    <hyperlink ref="C11" location="Communication!A1" display="Communication" xr:uid="{06887C0D-6FC7-4A87-8D9C-DE1BBB50FDA2}"/>
    <hyperlink ref="C12" location="'Effective Organisational'!A1" display="Effective Organisational Context" xr:uid="{E939C042-EDFF-4C4C-8B95-92F2AEE70D00}"/>
    <hyperlink ref="C13" location="'Mindful workers'!A1" display="Mindful and Skilled Workers" xr:uid="{47B5300D-035D-4CB3-9D35-0387949BD184}"/>
    <hyperlink ref="C14" location="'Effective Management'!A1" display="Effective Management and Support" xr:uid="{E7C6B0F2-559A-4EE0-BB8C-9A9D57F6A0BE}"/>
  </hyperlinks>
  <pageMargins left="0.7" right="0.7" top="0.75" bottom="0.75" header="0.3" footer="0.3"/>
  <pageSetup orientation="portrait" r:id="rId1"/>
  <headerFooter>
    <oddHeader>&amp;C&amp;"Century Gothic,Bold"&amp;12Domain Priorities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C960D-BB79-459B-B031-E17E0311A248}">
  <sheetPr codeName="Sheet4"/>
  <dimension ref="B1:P16"/>
  <sheetViews>
    <sheetView showGridLines="0" view="pageLayout" zoomScaleNormal="100" workbookViewId="0">
      <selection activeCell="C4" sqref="C4"/>
    </sheetView>
  </sheetViews>
  <sheetFormatPr defaultRowHeight="14.5" x14ac:dyDescent="0.35"/>
  <cols>
    <col min="2" max="2" width="43.6328125" style="1" customWidth="1"/>
    <col min="3" max="3" width="14.1796875" style="1" customWidth="1"/>
  </cols>
  <sheetData>
    <row r="1" spans="2:16" x14ac:dyDescent="0.35">
      <c r="B1" s="25" t="s">
        <v>65</v>
      </c>
    </row>
    <row r="2" spans="2:16" ht="15" thickBot="1" x14ac:dyDescent="0.4">
      <c r="D2" s="4"/>
      <c r="E2" s="4"/>
      <c r="F2" s="4"/>
      <c r="G2" s="4"/>
      <c r="H2" s="4">
        <f>(SUM(D3:G16)/(COUNTA(B3:B16)*4))*100</f>
        <v>0</v>
      </c>
    </row>
    <row r="3" spans="2:16" ht="48" x14ac:dyDescent="0.35">
      <c r="B3" s="22" t="s">
        <v>1</v>
      </c>
      <c r="C3" s="19"/>
      <c r="D3" s="26">
        <f>IF(C3='How to use'!$D$4,1,0)</f>
        <v>0</v>
      </c>
      <c r="E3" s="26">
        <f>IF(C3='How to use'!$D$5,2,0)</f>
        <v>0</v>
      </c>
      <c r="F3" s="26">
        <f>IF(C3='How to use'!$D$6,3,0)</f>
        <v>0</v>
      </c>
      <c r="G3" s="26">
        <f>IF(C3='How to use'!$D$7,4,0)</f>
        <v>0</v>
      </c>
      <c r="H3" s="26"/>
      <c r="I3" s="27"/>
      <c r="J3" s="27"/>
      <c r="K3" s="27"/>
      <c r="L3" s="27"/>
      <c r="M3" s="27"/>
      <c r="N3" s="27"/>
      <c r="O3" s="27"/>
      <c r="P3" s="27"/>
    </row>
    <row r="4" spans="2:16" ht="48" x14ac:dyDescent="0.35">
      <c r="B4" s="23" t="s">
        <v>2</v>
      </c>
      <c r="C4" s="20"/>
      <c r="D4" s="26">
        <f>IF(C4='How to use'!$D$4,1,0)</f>
        <v>0</v>
      </c>
      <c r="E4" s="26">
        <f>IF(C4='How to use'!$D$5,2,0)</f>
        <v>0</v>
      </c>
      <c r="F4" s="26">
        <f>IF(C4='How to use'!$D$6,3,0)</f>
        <v>0</v>
      </c>
      <c r="G4" s="26">
        <f>IF(C4='How to use'!$D$7,4,0)</f>
        <v>0</v>
      </c>
      <c r="H4" s="26"/>
      <c r="I4" s="27"/>
      <c r="J4" s="27"/>
      <c r="K4" s="27"/>
      <c r="L4" s="27"/>
      <c r="M4" s="27"/>
      <c r="N4" s="27"/>
      <c r="O4" s="27"/>
      <c r="P4" s="27"/>
    </row>
    <row r="5" spans="2:16" ht="48" x14ac:dyDescent="0.35">
      <c r="B5" s="23" t="s">
        <v>3</v>
      </c>
      <c r="C5" s="20"/>
      <c r="D5" s="26">
        <f>IF(C5='How to use'!$D$4,1,0)</f>
        <v>0</v>
      </c>
      <c r="E5" s="26">
        <f>IF(C5='How to use'!$D$5,2,0)</f>
        <v>0</v>
      </c>
      <c r="F5" s="26">
        <f>IF(C5='How to use'!$D$6,3,0)</f>
        <v>0</v>
      </c>
      <c r="G5" s="26">
        <f>IF(C5='How to use'!$D$7,4,0)</f>
        <v>0</v>
      </c>
      <c r="H5" s="26"/>
      <c r="I5" s="27"/>
      <c r="J5" s="27"/>
      <c r="K5" s="27"/>
      <c r="L5" s="27"/>
      <c r="M5" s="27"/>
      <c r="N5" s="27"/>
      <c r="O5" s="27"/>
      <c r="P5" s="27"/>
    </row>
    <row r="6" spans="2:16" ht="48" x14ac:dyDescent="0.35">
      <c r="B6" s="23" t="s">
        <v>4</v>
      </c>
      <c r="C6" s="20"/>
      <c r="D6" s="26">
        <f>IF(C6='How to use'!$D$4,1,0)</f>
        <v>0</v>
      </c>
      <c r="E6" s="26">
        <f>IF(C6='How to use'!$D$5,2,0)</f>
        <v>0</v>
      </c>
      <c r="F6" s="26">
        <f>IF(C6='How to use'!$D$6,3,0)</f>
        <v>0</v>
      </c>
      <c r="G6" s="26">
        <f>IF(C6='How to use'!$D$7,4,0)</f>
        <v>0</v>
      </c>
      <c r="H6" s="26"/>
      <c r="I6" s="27"/>
      <c r="J6" s="27"/>
      <c r="K6" s="27"/>
      <c r="L6" s="27"/>
      <c r="M6" s="27"/>
      <c r="N6" s="27"/>
      <c r="O6" s="27"/>
      <c r="P6" s="27"/>
    </row>
    <row r="7" spans="2:16" ht="16" x14ac:dyDescent="0.35">
      <c r="B7" s="23"/>
      <c r="C7" s="20"/>
      <c r="D7" s="26">
        <f>IF(C7='How to use'!$D$4,1,0)</f>
        <v>0</v>
      </c>
      <c r="E7" s="26">
        <f>IF(C7='How to use'!$D$5,2,0)</f>
        <v>0</v>
      </c>
      <c r="F7" s="26">
        <f>IF(C7='How to use'!$D$6,3,0)</f>
        <v>0</v>
      </c>
      <c r="G7" s="26">
        <f>IF(C7='How to use'!$D$7,4,0)</f>
        <v>0</v>
      </c>
      <c r="H7" s="26"/>
      <c r="I7" s="27"/>
      <c r="J7" s="27"/>
      <c r="K7" s="27"/>
      <c r="L7" s="27"/>
      <c r="M7" s="27"/>
      <c r="N7" s="27"/>
      <c r="O7" s="27"/>
      <c r="P7" s="27"/>
    </row>
    <row r="8" spans="2:16" ht="16" x14ac:dyDescent="0.35">
      <c r="B8" s="23"/>
      <c r="C8" s="20"/>
      <c r="D8" s="26">
        <f>IF(C8='How to use'!$D$4,1,0)</f>
        <v>0</v>
      </c>
      <c r="E8" s="26">
        <f>IF(C8='How to use'!$D$5,2,0)</f>
        <v>0</v>
      </c>
      <c r="F8" s="26">
        <f>IF(C8='How to use'!$D$6,3,0)</f>
        <v>0</v>
      </c>
      <c r="G8" s="26">
        <f>IF(C8='How to use'!$D$7,4,0)</f>
        <v>0</v>
      </c>
      <c r="H8" s="26"/>
      <c r="I8" s="27"/>
      <c r="J8" s="27"/>
      <c r="K8" s="27"/>
      <c r="L8" s="27"/>
      <c r="M8" s="27"/>
      <c r="N8" s="27"/>
      <c r="O8" s="27"/>
      <c r="P8" s="27"/>
    </row>
    <row r="9" spans="2:16" ht="16" x14ac:dyDescent="0.35">
      <c r="B9" s="23"/>
      <c r="C9" s="20"/>
      <c r="D9" s="26">
        <f>IF(C9='How to use'!$D$4,1,0)</f>
        <v>0</v>
      </c>
      <c r="E9" s="26">
        <f>IF(C9='How to use'!$D$5,2,0)</f>
        <v>0</v>
      </c>
      <c r="F9" s="26">
        <f>IF(C9='How to use'!$D$6,3,0)</f>
        <v>0</v>
      </c>
      <c r="G9" s="26">
        <f>IF(C9='How to use'!$D$7,4,0)</f>
        <v>0</v>
      </c>
      <c r="H9" s="26"/>
      <c r="I9" s="27"/>
      <c r="J9" s="27"/>
      <c r="K9" s="27"/>
      <c r="L9" s="27"/>
      <c r="M9" s="27"/>
      <c r="N9" s="27"/>
      <c r="O9" s="27"/>
      <c r="P9" s="27"/>
    </row>
    <row r="10" spans="2:16" ht="16" x14ac:dyDescent="0.35">
      <c r="B10" s="23"/>
      <c r="C10" s="20"/>
      <c r="D10" s="26">
        <f>IF(C10='How to use'!$D$4,1,0)</f>
        <v>0</v>
      </c>
      <c r="E10" s="26">
        <f>IF(C10='How to use'!$D$5,2,0)</f>
        <v>0</v>
      </c>
      <c r="F10" s="26">
        <f>IF(C10='How to use'!$D$6,3,0)</f>
        <v>0</v>
      </c>
      <c r="G10" s="26">
        <f>IF(C10='How to use'!$D$7,4,0)</f>
        <v>0</v>
      </c>
      <c r="H10" s="26"/>
      <c r="I10" s="27"/>
      <c r="J10" s="27"/>
      <c r="K10" s="27"/>
      <c r="L10" s="27"/>
      <c r="M10" s="27"/>
      <c r="N10" s="27"/>
      <c r="O10" s="27"/>
      <c r="P10" s="27"/>
    </row>
    <row r="11" spans="2:16" ht="16" x14ac:dyDescent="0.35">
      <c r="B11" s="23"/>
      <c r="C11" s="20"/>
      <c r="D11" s="26">
        <f>IF(C11='How to use'!$D$4,1,0)</f>
        <v>0</v>
      </c>
      <c r="E11" s="26">
        <f>IF(C11='How to use'!$D$5,2,0)</f>
        <v>0</v>
      </c>
      <c r="F11" s="26">
        <f>IF(C11='How to use'!$D$6,3,0)</f>
        <v>0</v>
      </c>
      <c r="G11" s="26">
        <f>IF(C11='How to use'!$D$7,4,0)</f>
        <v>0</v>
      </c>
      <c r="H11" s="26"/>
      <c r="I11" s="27"/>
      <c r="J11" s="27"/>
      <c r="K11" s="27"/>
      <c r="L11" s="27"/>
      <c r="M11" s="27"/>
      <c r="N11" s="27"/>
      <c r="O11" s="27"/>
      <c r="P11" s="27"/>
    </row>
    <row r="12" spans="2:16" ht="16" x14ac:dyDescent="0.35">
      <c r="B12" s="23"/>
      <c r="C12" s="20"/>
      <c r="D12" s="26">
        <f>IF(C12='How to use'!$D$4,1,0)</f>
        <v>0</v>
      </c>
      <c r="E12" s="26">
        <f>IF(C12='How to use'!$D$5,2,0)</f>
        <v>0</v>
      </c>
      <c r="F12" s="26">
        <f>IF(C12='How to use'!$D$6,3,0)</f>
        <v>0</v>
      </c>
      <c r="G12" s="26">
        <f>IF(C12='How to use'!$D$7,4,0)</f>
        <v>0</v>
      </c>
      <c r="H12" s="26"/>
      <c r="I12" s="27"/>
      <c r="J12" s="27"/>
      <c r="K12" s="27"/>
      <c r="L12" s="27"/>
      <c r="M12" s="27"/>
      <c r="N12" s="27"/>
      <c r="O12" s="27"/>
      <c r="P12" s="27"/>
    </row>
    <row r="13" spans="2:16" ht="16" x14ac:dyDescent="0.35">
      <c r="B13" s="23"/>
      <c r="C13" s="20"/>
      <c r="D13" s="26">
        <f>IF(C13='How to use'!$D$4,1,0)</f>
        <v>0</v>
      </c>
      <c r="E13" s="26">
        <f>IF(C13='How to use'!$D$5,2,0)</f>
        <v>0</v>
      </c>
      <c r="F13" s="26">
        <f>IF(C13='How to use'!$D$6,3,0)</f>
        <v>0</v>
      </c>
      <c r="G13" s="26">
        <f>IF(C13='How to use'!$D$7,4,0)</f>
        <v>0</v>
      </c>
      <c r="H13" s="26"/>
      <c r="I13" s="27"/>
      <c r="J13" s="27"/>
      <c r="K13" s="27"/>
      <c r="L13" s="27"/>
      <c r="M13" s="27"/>
      <c r="N13" s="27"/>
      <c r="O13" s="27"/>
      <c r="P13" s="27"/>
    </row>
    <row r="14" spans="2:16" ht="16" x14ac:dyDescent="0.35">
      <c r="B14" s="23"/>
      <c r="C14" s="20"/>
      <c r="D14" s="26">
        <f>IF(C14='How to use'!$D$4,1,0)</f>
        <v>0</v>
      </c>
      <c r="E14" s="26">
        <f>IF(C14='How to use'!$D$5,2,0)</f>
        <v>0</v>
      </c>
      <c r="F14" s="26">
        <f>IF(C14='How to use'!$D$6,3,0)</f>
        <v>0</v>
      </c>
      <c r="G14" s="26">
        <f>IF(C14='How to use'!$D$7,4,0)</f>
        <v>0</v>
      </c>
      <c r="H14" s="26"/>
      <c r="I14" s="27"/>
      <c r="J14" s="27"/>
      <c r="K14" s="27"/>
      <c r="L14" s="27"/>
      <c r="M14" s="27"/>
      <c r="N14" s="27"/>
      <c r="O14" s="27"/>
      <c r="P14" s="27"/>
    </row>
    <row r="15" spans="2:16" ht="16" x14ac:dyDescent="0.35">
      <c r="B15" s="23"/>
      <c r="C15" s="20"/>
      <c r="D15" s="26">
        <f>IF(C15='How to use'!$D$4,1,0)</f>
        <v>0</v>
      </c>
      <c r="E15" s="26">
        <f>IF(C15='How to use'!$D$5,2,0)</f>
        <v>0</v>
      </c>
      <c r="F15" s="26">
        <f>IF(C15='How to use'!$D$6,3,0)</f>
        <v>0</v>
      </c>
      <c r="G15" s="26">
        <f>IF(C15='How to use'!$D$7,4,0)</f>
        <v>0</v>
      </c>
      <c r="H15" s="26"/>
      <c r="I15" s="27"/>
      <c r="J15" s="27"/>
      <c r="K15" s="27"/>
      <c r="L15" s="27"/>
      <c r="M15" s="27"/>
      <c r="N15" s="27"/>
      <c r="O15" s="27"/>
      <c r="P15" s="27"/>
    </row>
    <row r="16" spans="2:16" ht="16.5" thickBot="1" x14ac:dyDescent="0.4">
      <c r="B16" s="24"/>
      <c r="C16" s="21"/>
      <c r="D16" s="26">
        <f>IF(C16='How to use'!$D$4,1,0)</f>
        <v>0</v>
      </c>
      <c r="E16" s="26">
        <f>IF(C16='How to use'!$D$5,2,0)</f>
        <v>0</v>
      </c>
      <c r="F16" s="26">
        <f>IF(C16='How to use'!$D$6,3,0)</f>
        <v>0</v>
      </c>
      <c r="G16" s="26">
        <f>IF(C16='How to use'!$D$7,4,0)</f>
        <v>0</v>
      </c>
      <c r="H16" s="26"/>
      <c r="I16" s="27"/>
      <c r="J16" s="27"/>
      <c r="K16" s="27"/>
      <c r="L16" s="27"/>
      <c r="M16" s="27"/>
      <c r="N16" s="27"/>
      <c r="O16" s="27"/>
      <c r="P16" s="27"/>
    </row>
  </sheetData>
  <sheetProtection sheet="1" objects="1" scenarios="1" selectLockedCells="1"/>
  <hyperlinks>
    <hyperlink ref="B1" location="'Summary of areas to work on'!A1" display="Summary" xr:uid="{D6BCC599-AA82-4F1D-A1BA-8AAC26257325}"/>
  </hyperlinks>
  <pageMargins left="0.7" right="0.7" top="0.75" bottom="0.75" header="0.3" footer="0.3"/>
  <pageSetup orientation="portrait" r:id="rId1"/>
  <headerFooter>
    <oddHeader>&amp;C&amp;"Century Gothic,Bold"&amp;12Physical Health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D93A270-0C3A-472A-AC29-E31035654915}">
          <x14:formula1>
            <xm:f>'How to use'!$B$4:$B$6</xm:f>
          </x14:formula1>
          <xm:sqref>C17</xm:sqref>
        </x14:dataValidation>
        <x14:dataValidation type="list" allowBlank="1" showInputMessage="1" showErrorMessage="1" xr:uid="{DE1E1292-AF5F-4C46-8BF6-E09E23F98A49}">
          <x14:formula1>
            <xm:f>'How to use'!$D$4:$D$7</xm:f>
          </x14:formula1>
          <xm:sqref>C3:C16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723A0-9F1F-4189-A0F0-FCD93F1F66C7}">
  <sheetPr codeName="Sheet5"/>
  <dimension ref="B2:H16"/>
  <sheetViews>
    <sheetView showGridLines="0" view="pageLayout" zoomScaleNormal="100" workbookViewId="0">
      <selection activeCell="C3" sqref="C3"/>
    </sheetView>
  </sheetViews>
  <sheetFormatPr defaultRowHeight="14.5" x14ac:dyDescent="0.35"/>
  <cols>
    <col min="2" max="2" width="43.6328125" style="1" customWidth="1"/>
    <col min="3" max="3" width="14.1796875" style="1" customWidth="1"/>
  </cols>
  <sheetData>
    <row r="2" spans="2:8" ht="16.5" thickBot="1" x14ac:dyDescent="0.4">
      <c r="B2" s="25" t="s">
        <v>65</v>
      </c>
      <c r="C2" s="7"/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22" t="s">
        <v>5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23" t="s">
        <v>6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7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8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3470F73B-53AE-41D3-BB26-74C265DC189F}"/>
  </hyperlinks>
  <pageMargins left="0.7" right="0.7" top="0.75" bottom="0.75" header="0.3" footer="0.3"/>
  <pageSetup orientation="portrait" r:id="rId1"/>
  <headerFooter>
    <oddHeader xml:space="preserve">&amp;C&amp;"Century Gothic,Bold"&amp;12Support to Establish and Maintain Relationships
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73200B2-1117-42AE-B247-D4FA6AE7FC2F}">
          <x14:formula1>
            <xm:f>'How to use'!$D$4:$D$7</xm:f>
          </x14:formula1>
          <xm:sqref>C3:C16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383E3-9DAB-41EF-8FFC-221ABC3B6A48}">
  <sheetPr codeName="Sheet6"/>
  <dimension ref="B2:H16"/>
  <sheetViews>
    <sheetView showGridLines="0" view="pageLayout" zoomScaleNormal="100" workbookViewId="0">
      <selection activeCell="C3" sqref="C3"/>
    </sheetView>
  </sheetViews>
  <sheetFormatPr defaultRowHeight="14.5" x14ac:dyDescent="0.35"/>
  <cols>
    <col min="2" max="2" width="43.6328125" style="1" customWidth="1"/>
    <col min="3" max="3" width="14" style="1" customWidth="1"/>
  </cols>
  <sheetData>
    <row r="2" spans="2:8" ht="16.5" thickBot="1" x14ac:dyDescent="0.4">
      <c r="B2" s="25" t="s">
        <v>65</v>
      </c>
      <c r="C2" s="7"/>
      <c r="D2" s="4"/>
      <c r="E2" s="4"/>
      <c r="F2" s="4"/>
      <c r="G2" s="4"/>
      <c r="H2" s="4">
        <f>(SUM(D3:G16)/(COUNTA(B3:B16)*4))*100</f>
        <v>0</v>
      </c>
    </row>
    <row r="3" spans="2:8" ht="48" x14ac:dyDescent="0.35">
      <c r="B3" s="22" t="s">
        <v>9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23" t="s">
        <v>10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11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12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B0877FFA-F38B-4FA2-A8D0-098DE57E5D16}"/>
  </hyperlinks>
  <pageMargins left="0.7" right="0.7" top="0.75" bottom="0.75" header="0.3" footer="0.3"/>
  <pageSetup orientation="portrait" r:id="rId1"/>
  <headerFooter>
    <oddHeader>&amp;C&amp;"Century Gothic,Bold"&amp;12Positive Social Interaction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D48A9AB-39EB-40CF-941E-322B4E0387C8}">
          <x14:formula1>
            <xm:f>'How to use'!$D$4:$D$7</xm:f>
          </x14:formula1>
          <xm:sqref>C3:C16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BBDB3-9169-4D7F-83DB-53F41D0AB300}">
  <sheetPr codeName="Sheet7"/>
  <dimension ref="B2:H16"/>
  <sheetViews>
    <sheetView showGridLines="0" view="pageLayout" zoomScaleNormal="100" workbookViewId="0">
      <selection activeCell="C3" sqref="C3"/>
    </sheetView>
  </sheetViews>
  <sheetFormatPr defaultRowHeight="14.5" x14ac:dyDescent="0.35"/>
  <cols>
    <col min="2" max="2" width="43.6328125" style="1" customWidth="1"/>
    <col min="3" max="3" width="13.8164062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31" t="s">
        <v>13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32" t="s">
        <v>14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16" x14ac:dyDescent="0.35">
      <c r="B5" s="32" t="s">
        <v>15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16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C8D8B18A-1F24-423D-B958-E6819468B978}"/>
  </hyperlinks>
  <pageMargins left="0.7" right="0.7" top="0.75" bottom="0.75" header="0.3" footer="0.3"/>
  <pageSetup orientation="portrait" r:id="rId1"/>
  <headerFooter>
    <oddHeader>&amp;C&amp;"Century Gothic,Bold"&amp;12Encouragement of Indepedent Functioning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B5A22EA-BC9B-4812-87B4-2DE67C42153F}">
          <x14:formula1>
            <xm:f>'How to use'!$D$4:$D$7</xm:f>
          </x14:formula1>
          <xm:sqref>C3:C16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9B7BE-A985-4ED1-94DD-5F5309CB9C75}">
  <sheetPr codeName="Sheet8"/>
  <dimension ref="B2:H16"/>
  <sheetViews>
    <sheetView showGridLines="0" view="pageLayout" zoomScale="99" zoomScaleNormal="100" zoomScalePageLayoutView="99" workbookViewId="0">
      <selection activeCell="C3" sqref="C3"/>
    </sheetView>
  </sheetViews>
  <sheetFormatPr defaultRowHeight="14.5" x14ac:dyDescent="0.35"/>
  <cols>
    <col min="2" max="2" width="43.6328125" style="1" customWidth="1"/>
    <col min="3" max="3" width="14.2695312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22" t="s">
        <v>17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23" t="s">
        <v>18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19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20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96D719F2-D4FA-4912-A54E-26F0867C97B9}"/>
  </hyperlinks>
  <pageMargins left="0.7" right="0.7" top="0.75" bottom="0.75" header="0.3" footer="0.3"/>
  <pageSetup orientation="portrait" r:id="rId1"/>
  <headerFooter>
    <oddHeader>&amp;C&amp;"Century Gothic,Bold"&amp;12Choice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5B78D94-88F2-47C3-A77F-3D8EE8019C4F}">
          <x14:formula1>
            <xm:f>'How to use'!$D$4:$D$7</xm:f>
          </x14:formula1>
          <xm:sqref>C3:C16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8C026-D9A8-48BA-BB3F-7376155EC448}">
  <sheetPr codeName="Sheet9"/>
  <dimension ref="B2:H17"/>
  <sheetViews>
    <sheetView showGridLines="0" view="pageLayout" zoomScaleNormal="100" workbookViewId="0">
      <selection activeCell="C3" sqref="C3"/>
    </sheetView>
  </sheetViews>
  <sheetFormatPr defaultRowHeight="14.5" x14ac:dyDescent="0.35"/>
  <cols>
    <col min="2" max="2" width="43.6328125" style="1" customWidth="1"/>
    <col min="3" max="3" width="13.8164062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16" x14ac:dyDescent="0.35">
      <c r="B3" s="31" t="s">
        <v>21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32" t="s">
        <v>22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32" t="s">
        <v>23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16" x14ac:dyDescent="0.35">
      <c r="B6" s="23" t="s">
        <v>24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  <row r="17" spans="4:8" x14ac:dyDescent="0.35">
      <c r="D17" s="37"/>
      <c r="E17" s="37"/>
      <c r="F17" s="37"/>
      <c r="G17" s="37"/>
      <c r="H17" s="37"/>
    </row>
  </sheetData>
  <sheetProtection sheet="1" objects="1" scenarios="1" selectLockedCells="1"/>
  <hyperlinks>
    <hyperlink ref="B2" location="'Summary of areas to work on'!A1" display="Summary" xr:uid="{C91E7EAB-5926-47D3-A8C6-42290F27044D}"/>
  </hyperlinks>
  <pageMargins left="0.7" right="0.7" top="0.75" bottom="0.75" header="0.3" footer="0.3"/>
  <pageSetup orientation="portrait" r:id="rId1"/>
  <headerFooter>
    <oddHeader>&amp;C&amp;"Century Gothic,Bold"&amp;12Consistent and Predictable Environments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BAE63BD-1B4C-48D7-8F35-2AC8A0BD3CA4}">
          <x14:formula1>
            <xm:f>'How to use'!$D$4:$D$7</xm:f>
          </x14:formula1>
          <xm:sqref>C3:C16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51174-6957-41A6-955A-16358A202C01}">
  <sheetPr codeName="Sheet10"/>
  <dimension ref="B2:H18"/>
  <sheetViews>
    <sheetView showGridLines="0" view="pageLayout" zoomScaleNormal="100" workbookViewId="0">
      <selection activeCell="C3" sqref="C3"/>
    </sheetView>
  </sheetViews>
  <sheetFormatPr defaultRowHeight="14.5" x14ac:dyDescent="0.35"/>
  <cols>
    <col min="2" max="2" width="43.6328125" style="1" customWidth="1"/>
    <col min="3" max="3" width="14.0898437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22" t="s">
        <v>25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23" t="s">
        <v>26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27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28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  <row r="17" spans="4:8" x14ac:dyDescent="0.35">
      <c r="D17" s="37"/>
      <c r="E17" s="37"/>
      <c r="F17" s="37"/>
      <c r="G17" s="37"/>
      <c r="H17" s="37"/>
    </row>
    <row r="18" spans="4:8" x14ac:dyDescent="0.35">
      <c r="D18" s="37"/>
      <c r="E18" s="37"/>
      <c r="F18" s="37"/>
      <c r="G18" s="37"/>
      <c r="H18" s="37"/>
    </row>
  </sheetData>
  <sheetProtection sheet="1" objects="1" scenarios="1" selectLockedCells="1"/>
  <hyperlinks>
    <hyperlink ref="B2" location="'Summary of areas to work on'!A1" display="Summary" xr:uid="{A3531445-F9CE-4C1D-A230-307DBC901AD0}"/>
  </hyperlinks>
  <pageMargins left="0.7" right="0.7" top="0.75" bottom="0.75" header="0.3" footer="0.3"/>
  <pageSetup orientation="portrait" r:id="rId1"/>
  <headerFooter>
    <oddHeader>&amp;C&amp;"Century Gothic,Bold"&amp;12Physical Environment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0435E43-ECB1-4E21-8666-D4EA2ACBFB75}">
          <x14:formula1>
            <xm:f>'How to use'!$D$4:$D$7</xm:f>
          </x14:formula1>
          <xm:sqref>C3:C16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3EA24-F9AC-41AE-BA79-603601AD6E76}">
  <sheetPr codeName="Sheet11"/>
  <dimension ref="B2:H16"/>
  <sheetViews>
    <sheetView showGridLines="0" view="pageLayout" zoomScaleNormal="100" workbookViewId="0">
      <selection activeCell="C6" sqref="C6"/>
    </sheetView>
  </sheetViews>
  <sheetFormatPr defaultRowHeight="14.5" x14ac:dyDescent="0.35"/>
  <cols>
    <col min="2" max="2" width="43.6328125" style="1" customWidth="1"/>
    <col min="3" max="3" width="13.8164062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22" t="s">
        <v>29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23" t="s">
        <v>30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31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32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E31A5C12-0853-450C-B6E5-EF4C08922623}"/>
  </hyperlinks>
  <pageMargins left="0.7" right="0.7" top="0.75" bottom="0.75" header="0.3" footer="0.3"/>
  <pageSetup orientation="portrait" r:id="rId1"/>
  <headerFooter>
    <oddHeader>&amp;C&amp;"Century Gothic,Bold"&amp;12Meaningful Activity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A3107B0-238E-4198-A145-79147435FFCC}">
          <x14:formula1>
            <xm:f>'How to use'!$D$4:$D$7</xm:f>
          </x14:formula1>
          <xm:sqref>C3:C16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1C1C9-46B5-42D6-928E-801BC9ED516B}">
  <sheetPr codeName="Sheet12"/>
  <dimension ref="B2:H16"/>
  <sheetViews>
    <sheetView showGridLines="0" view="pageLayout" zoomScaleNormal="100" workbookViewId="0">
      <selection activeCell="C6" sqref="C6"/>
    </sheetView>
  </sheetViews>
  <sheetFormatPr defaultRowHeight="14.5" x14ac:dyDescent="0.35"/>
  <cols>
    <col min="2" max="2" width="43.6328125" style="1" customWidth="1"/>
    <col min="3" max="3" width="13.8164062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22" t="s">
        <v>33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23" t="s">
        <v>34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35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36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47C0B400-EEFC-40BE-AEBB-3714FFADC51B}"/>
  </hyperlinks>
  <pageMargins left="0.7" right="0.7" top="0.75" bottom="0.75" header="0.3" footer="0.3"/>
  <pageSetup orientation="portrait" r:id="rId1"/>
  <headerFooter>
    <oddHeader xml:space="preserve">&amp;C&amp;"Century Gothic,Bold"&amp;12Communication
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6E5D5BB-9490-4901-9C36-6F3D120D697C}">
          <x14:formula1>
            <xm:f>'How to use'!$D$4:$D$7</xm:f>
          </x14:formula1>
          <xm:sqref>C3:C16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C27F1-C380-431A-9291-9BE9A67B5063}">
  <sheetPr codeName="Sheet13"/>
  <dimension ref="B2:H16"/>
  <sheetViews>
    <sheetView showGridLines="0" view="pageLayout" zoomScaleNormal="100" workbookViewId="0">
      <selection activeCell="C3" sqref="C3:C16"/>
    </sheetView>
  </sheetViews>
  <sheetFormatPr defaultRowHeight="14.5" x14ac:dyDescent="0.35"/>
  <cols>
    <col min="2" max="2" width="43.6328125" style="1" customWidth="1"/>
    <col min="3" max="3" width="13.9062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22" t="s">
        <v>37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32" x14ac:dyDescent="0.35">
      <c r="B4" s="23" t="s">
        <v>38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39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40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C7410E3B-43CC-4D71-B1B5-841C02AF1B6A}"/>
  </hyperlinks>
  <pageMargins left="0.7" right="0.7" top="0.75" bottom="0.75" header="0.3" footer="0.3"/>
  <pageSetup orientation="portrait" r:id="rId1"/>
  <headerFooter>
    <oddHeader>&amp;C&amp;"Century Gothic,Bold"&amp;12Effective Organisational Context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8930FA2-1E63-4C18-A322-DEC9A84B7829}">
          <x14:formula1>
            <xm:f>'How to use'!$D$4:$D$7</xm:f>
          </x14:formula1>
          <xm:sqref>C3:C16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CBB2B-63C7-4F85-AC75-2B6CDBCBFF95}">
  <sheetPr codeName="Sheet14"/>
  <dimension ref="B2:H16"/>
  <sheetViews>
    <sheetView showGridLines="0" view="pageLayout" zoomScaleNormal="100" workbookViewId="0">
      <selection activeCell="C5" sqref="C5"/>
    </sheetView>
  </sheetViews>
  <sheetFormatPr defaultRowHeight="14.5" x14ac:dyDescent="0.35"/>
  <cols>
    <col min="2" max="2" width="43.6328125" style="1" customWidth="1"/>
    <col min="3" max="3" width="14.0898437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32" x14ac:dyDescent="0.35">
      <c r="B3" s="22" t="s">
        <v>41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16" x14ac:dyDescent="0.35">
      <c r="B4" s="23" t="s">
        <v>42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43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44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</sheetData>
  <sheetProtection sheet="1" objects="1" scenarios="1" selectLockedCells="1"/>
  <hyperlinks>
    <hyperlink ref="B2" location="'Summary of areas to work on'!A1" display="Summary" xr:uid="{9C42157E-1526-4073-B2B1-5D20E6D57DF3}"/>
  </hyperlinks>
  <pageMargins left="0.7" right="0.7" top="0.75" bottom="0.75" header="0.3" footer="0.3"/>
  <pageSetup orientation="portrait" r:id="rId1"/>
  <headerFooter>
    <oddHeader>&amp;C&amp;"Century Gothic,Bold"&amp;12Mindful and Skilled Workers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721CB42-A65E-421B-B934-EF2FB68A6ED5}">
          <x14:formula1>
            <xm:f>'How to use'!$D$4:$D$7</xm:f>
          </x14:formula1>
          <xm:sqref>C3:C16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1571D-1C60-4ECB-8B52-F6ADD1F6C774}">
  <sheetPr codeName="Sheet15"/>
  <dimension ref="B2:H18"/>
  <sheetViews>
    <sheetView showGridLines="0" view="pageLayout" zoomScaleNormal="100" workbookViewId="0">
      <selection activeCell="B2" sqref="B2"/>
    </sheetView>
  </sheetViews>
  <sheetFormatPr defaultRowHeight="14.5" x14ac:dyDescent="0.35"/>
  <cols>
    <col min="2" max="2" width="43.6328125" style="1" customWidth="1"/>
    <col min="3" max="3" width="13.90625" style="1" customWidth="1"/>
  </cols>
  <sheetData>
    <row r="2" spans="2:8" ht="15" thickBot="1" x14ac:dyDescent="0.4">
      <c r="B2" s="25" t="s">
        <v>65</v>
      </c>
      <c r="D2" s="4"/>
      <c r="E2" s="4"/>
      <c r="F2" s="4"/>
      <c r="G2" s="4"/>
      <c r="H2" s="4">
        <f>(SUM(D3:G16)/(COUNTA(B3:B16)*4))*100</f>
        <v>0</v>
      </c>
    </row>
    <row r="3" spans="2:8" ht="16" x14ac:dyDescent="0.35">
      <c r="B3" s="22" t="s">
        <v>45</v>
      </c>
      <c r="C3" s="28"/>
      <c r="D3" s="4">
        <f>IF(C3='How to use'!$D$4,1,0)</f>
        <v>0</v>
      </c>
      <c r="E3" s="4">
        <f>IF(C3='How to use'!$D$5,2,0)</f>
        <v>0</v>
      </c>
      <c r="F3" s="4">
        <f>IF(C3='How to use'!$D$6,3,0)</f>
        <v>0</v>
      </c>
      <c r="G3" s="4">
        <f>IF(C3='How to use'!$D$7,4,0)</f>
        <v>0</v>
      </c>
      <c r="H3" s="4"/>
    </row>
    <row r="4" spans="2:8" ht="16" x14ac:dyDescent="0.35">
      <c r="B4" s="23" t="s">
        <v>46</v>
      </c>
      <c r="C4" s="29"/>
      <c r="D4" s="4">
        <f>IF(C4='How to use'!$D$4,1,0)</f>
        <v>0</v>
      </c>
      <c r="E4" s="4">
        <f>IF(C4='How to use'!$D$5,2,0)</f>
        <v>0</v>
      </c>
      <c r="F4" s="4">
        <f>IF(C4='How to use'!$D$6,3,0)</f>
        <v>0</v>
      </c>
      <c r="G4" s="4">
        <f>IF(C4='How to use'!$D$7,4,0)</f>
        <v>0</v>
      </c>
      <c r="H4" s="4"/>
    </row>
    <row r="5" spans="2:8" ht="32" x14ac:dyDescent="0.35">
      <c r="B5" s="23" t="s">
        <v>47</v>
      </c>
      <c r="C5" s="29"/>
      <c r="D5" s="4">
        <f>IF(C5='How to use'!$D$4,1,0)</f>
        <v>0</v>
      </c>
      <c r="E5" s="4">
        <f>IF(C5='How to use'!$D$5,2,0)</f>
        <v>0</v>
      </c>
      <c r="F5" s="4">
        <f>IF(C5='How to use'!$D$6,3,0)</f>
        <v>0</v>
      </c>
      <c r="G5" s="4">
        <f>IF(C5='How to use'!$D$7,4,0)</f>
        <v>0</v>
      </c>
      <c r="H5" s="4"/>
    </row>
    <row r="6" spans="2:8" ht="32" x14ac:dyDescent="0.35">
      <c r="B6" s="23" t="s">
        <v>48</v>
      </c>
      <c r="C6" s="29"/>
      <c r="D6" s="4">
        <f>IF(C6='How to use'!$D$4,1,0)</f>
        <v>0</v>
      </c>
      <c r="E6" s="4">
        <f>IF(C6='How to use'!$D$5,2,0)</f>
        <v>0</v>
      </c>
      <c r="F6" s="4">
        <f>IF(C6='How to use'!$D$6,3,0)</f>
        <v>0</v>
      </c>
      <c r="G6" s="4">
        <f>IF(C6='How to use'!$D$7,4,0)</f>
        <v>0</v>
      </c>
      <c r="H6" s="4"/>
    </row>
    <row r="7" spans="2:8" ht="16" x14ac:dyDescent="0.35">
      <c r="B7" s="23"/>
      <c r="C7" s="29"/>
      <c r="D7" s="4">
        <f>IF(C7='How to use'!$D$4,1,0)</f>
        <v>0</v>
      </c>
      <c r="E7" s="4">
        <f>IF(C7='How to use'!$D$5,2,0)</f>
        <v>0</v>
      </c>
      <c r="F7" s="4">
        <f>IF(C7='How to use'!$D$6,3,0)</f>
        <v>0</v>
      </c>
      <c r="G7" s="4">
        <f>IF(C7='How to use'!$D$7,4,0)</f>
        <v>0</v>
      </c>
      <c r="H7" s="4"/>
    </row>
    <row r="8" spans="2:8" ht="16" x14ac:dyDescent="0.35">
      <c r="B8" s="23"/>
      <c r="C8" s="29"/>
      <c r="D8" s="4">
        <f>IF(C8='How to use'!$D$4,1,0)</f>
        <v>0</v>
      </c>
      <c r="E8" s="4">
        <f>IF(C8='How to use'!$D$5,2,0)</f>
        <v>0</v>
      </c>
      <c r="F8" s="4">
        <f>IF(C8='How to use'!$D$6,3,0)</f>
        <v>0</v>
      </c>
      <c r="G8" s="4">
        <f>IF(C8='How to use'!$D$7,4,0)</f>
        <v>0</v>
      </c>
      <c r="H8" s="4"/>
    </row>
    <row r="9" spans="2:8" ht="16" x14ac:dyDescent="0.35">
      <c r="B9" s="23"/>
      <c r="C9" s="29"/>
      <c r="D9" s="4">
        <f>IF(C9='How to use'!$D$4,1,0)</f>
        <v>0</v>
      </c>
      <c r="E9" s="4">
        <f>IF(C9='How to use'!$D$5,2,0)</f>
        <v>0</v>
      </c>
      <c r="F9" s="4">
        <f>IF(C9='How to use'!$D$6,3,0)</f>
        <v>0</v>
      </c>
      <c r="G9" s="4">
        <f>IF(C9='How to use'!$D$7,4,0)</f>
        <v>0</v>
      </c>
      <c r="H9" s="4"/>
    </row>
    <row r="10" spans="2:8" ht="16" x14ac:dyDescent="0.35">
      <c r="B10" s="23"/>
      <c r="C10" s="29"/>
      <c r="D10" s="4">
        <f>IF(C10='How to use'!$D$4,1,0)</f>
        <v>0</v>
      </c>
      <c r="E10" s="4">
        <f>IF(C10='How to use'!$D$5,2,0)</f>
        <v>0</v>
      </c>
      <c r="F10" s="4">
        <f>IF(C10='How to use'!$D$6,3,0)</f>
        <v>0</v>
      </c>
      <c r="G10" s="4">
        <f>IF(C10='How to use'!$D$7,4,0)</f>
        <v>0</v>
      </c>
      <c r="H10" s="4"/>
    </row>
    <row r="11" spans="2:8" ht="16" x14ac:dyDescent="0.35">
      <c r="B11" s="23"/>
      <c r="C11" s="29"/>
      <c r="D11" s="4">
        <f>IF(C11='How to use'!$D$4,1,0)</f>
        <v>0</v>
      </c>
      <c r="E11" s="4">
        <f>IF(C11='How to use'!$D$5,2,0)</f>
        <v>0</v>
      </c>
      <c r="F11" s="4">
        <f>IF(C11='How to use'!$D$6,3,0)</f>
        <v>0</v>
      </c>
      <c r="G11" s="4">
        <f>IF(C11='How to use'!$D$7,4,0)</f>
        <v>0</v>
      </c>
      <c r="H11" s="4"/>
    </row>
    <row r="12" spans="2:8" ht="16" x14ac:dyDescent="0.35">
      <c r="B12" s="23"/>
      <c r="C12" s="29"/>
      <c r="D12" s="4">
        <f>IF(C12='How to use'!$D$4,1,0)</f>
        <v>0</v>
      </c>
      <c r="E12" s="4">
        <f>IF(C12='How to use'!$D$5,2,0)</f>
        <v>0</v>
      </c>
      <c r="F12" s="4">
        <f>IF(C12='How to use'!$D$6,3,0)</f>
        <v>0</v>
      </c>
      <c r="G12" s="4">
        <f>IF(C12='How to use'!$D$7,4,0)</f>
        <v>0</v>
      </c>
      <c r="H12" s="4"/>
    </row>
    <row r="13" spans="2:8" ht="16" x14ac:dyDescent="0.35">
      <c r="B13" s="23"/>
      <c r="C13" s="29"/>
      <c r="D13" s="4">
        <f>IF(C13='How to use'!$D$4,1,0)</f>
        <v>0</v>
      </c>
      <c r="E13" s="4">
        <f>IF(C13='How to use'!$D$5,2,0)</f>
        <v>0</v>
      </c>
      <c r="F13" s="4">
        <f>IF(C13='How to use'!$D$6,3,0)</f>
        <v>0</v>
      </c>
      <c r="G13" s="4">
        <f>IF(C13='How to use'!$D$7,4,0)</f>
        <v>0</v>
      </c>
      <c r="H13" s="4"/>
    </row>
    <row r="14" spans="2:8" ht="16" x14ac:dyDescent="0.35">
      <c r="B14" s="23"/>
      <c r="C14" s="29"/>
      <c r="D14" s="4">
        <f>IF(C14='How to use'!$D$4,1,0)</f>
        <v>0</v>
      </c>
      <c r="E14" s="4">
        <f>IF(C14='How to use'!$D$5,2,0)</f>
        <v>0</v>
      </c>
      <c r="F14" s="4">
        <f>IF(C14='How to use'!$D$6,3,0)</f>
        <v>0</v>
      </c>
      <c r="G14" s="4">
        <f>IF(C14='How to use'!$D$7,4,0)</f>
        <v>0</v>
      </c>
      <c r="H14" s="4"/>
    </row>
    <row r="15" spans="2:8" ht="16" x14ac:dyDescent="0.35">
      <c r="B15" s="23"/>
      <c r="C15" s="29"/>
      <c r="D15" s="4">
        <f>IF(C15='How to use'!$D$4,1,0)</f>
        <v>0</v>
      </c>
      <c r="E15" s="4">
        <f>IF(C15='How to use'!$D$5,2,0)</f>
        <v>0</v>
      </c>
      <c r="F15" s="4">
        <f>IF(C15='How to use'!$D$6,3,0)</f>
        <v>0</v>
      </c>
      <c r="G15" s="4">
        <f>IF(C15='How to use'!$D$7,4,0)</f>
        <v>0</v>
      </c>
      <c r="H15" s="4"/>
    </row>
    <row r="16" spans="2:8" ht="16.5" thickBot="1" x14ac:dyDescent="0.4">
      <c r="B16" s="24"/>
      <c r="C16" s="30"/>
      <c r="D16" s="4">
        <f>IF(C16='How to use'!$D$4,1,0)</f>
        <v>0</v>
      </c>
      <c r="E16" s="4">
        <f>IF(C16='How to use'!$D$5,2,0)</f>
        <v>0</v>
      </c>
      <c r="F16" s="4">
        <f>IF(C16='How to use'!$D$6,3,0)</f>
        <v>0</v>
      </c>
      <c r="G16" s="4">
        <f>IF(C16='How to use'!$D$7,4,0)</f>
        <v>0</v>
      </c>
      <c r="H16" s="4"/>
    </row>
    <row r="17" spans="4:8" x14ac:dyDescent="0.35">
      <c r="D17" s="4"/>
      <c r="E17" s="4"/>
      <c r="F17" s="4"/>
      <c r="G17" s="4"/>
      <c r="H17" s="4"/>
    </row>
    <row r="18" spans="4:8" x14ac:dyDescent="0.35">
      <c r="D18" s="4"/>
      <c r="E18" s="4"/>
      <c r="F18" s="4"/>
      <c r="G18" s="4"/>
      <c r="H18" s="4"/>
    </row>
  </sheetData>
  <sheetProtection sheet="1" objects="1" scenarios="1" selectLockedCells="1"/>
  <hyperlinks>
    <hyperlink ref="B2" location="'Summary of areas to work on'!A1" display="Summary" xr:uid="{897E3B76-E743-4DF7-926B-001EA589FBCD}"/>
  </hyperlinks>
  <pageMargins left="0.7" right="0.7" top="0.75" bottom="0.75" header="0.3" footer="0.3"/>
  <pageSetup orientation="portrait" r:id="rId1"/>
  <headerFooter>
    <oddHeader>&amp;C&amp;"Century Gothic,Bold"&amp;12Effective Management and Support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27BE8B6-21B3-473C-8813-7FB26A395D41}">
          <x14:formula1>
            <xm:f>'How to use'!$D$4:$D$7</xm:f>
          </x14:formula1>
          <xm:sqref>C3:C16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Overview</vt:lpstr>
      <vt:lpstr>How to use</vt:lpstr>
      <vt:lpstr>Summary of areas to work on</vt:lpstr>
      <vt:lpstr>Physical Health</vt:lpstr>
      <vt:lpstr>Support Relationships</vt:lpstr>
      <vt:lpstr>Positive Social Interaction</vt:lpstr>
      <vt:lpstr>Independent Functioning</vt:lpstr>
      <vt:lpstr>Choice</vt:lpstr>
      <vt:lpstr>Consistent and Predictable</vt:lpstr>
      <vt:lpstr>Physical Environment</vt:lpstr>
      <vt:lpstr>Meaningful activity</vt:lpstr>
      <vt:lpstr>Communication</vt:lpstr>
      <vt:lpstr>Effective Organisational</vt:lpstr>
      <vt:lpstr>Mindful workers</vt:lpstr>
      <vt:lpstr>Effective Management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Joanne Coulson</dc:creator>
  <cp:lastModifiedBy>Joanne Coulson</cp:lastModifiedBy>
  <dcterms:created xsi:type="dcterms:W3CDTF">2026-02-02T13:12:20Z</dcterms:created>
  <dcterms:modified xsi:type="dcterms:W3CDTF">2026-02-03T11:13:22Z</dcterms:modified>
</cp:coreProperties>
</file>